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filterPrivacy="1" codeName="ThisWorkbook" defaultThemeVersion="202300"/>
  <xr:revisionPtr revIDLastSave="0" documentId="13_ncr:1_{24057124-D16A-4277-8317-3ABB9B2F25B9}" xr6:coauthVersionLast="47" xr6:coauthVersionMax="47" xr10:uidLastSave="{00000000-0000-0000-0000-000000000000}"/>
  <bookViews>
    <workbookView xWindow="-120" yWindow="-120" windowWidth="29040" windowHeight="15720" activeTab="8" xr2:uid="{00000000-000D-0000-FFFF-FFFF00000000}"/>
  </bookViews>
  <sheets>
    <sheet name="Aneksi nr.1" sheetId="1" r:id="rId1"/>
    <sheet name="Aneksi nr.1.1" sheetId="2" r:id="rId2"/>
    <sheet name="Aneksi nr.1.2" sheetId="3" r:id="rId3"/>
    <sheet name="Aneksi nr.2" sheetId="4" r:id="rId4"/>
    <sheet name="Aneksi nr.2.1" sheetId="5" r:id="rId5"/>
    <sheet name="Aneksi nr.3" sheetId="6" r:id="rId6"/>
    <sheet name="Aneksi nr.3.1" sheetId="7" r:id="rId7"/>
    <sheet name="Aneksi nr.3.2" sheetId="8" r:id="rId8"/>
    <sheet name="Aneksi nr.4" sheetId="9" r:id="rId9"/>
  </sheets>
  <definedNames>
    <definedName name="JR_PAGE_ANCHOR_0_1" localSheetId="1">'Aneksi nr.1.1'!#REF!</definedName>
    <definedName name="JR_PAGE_ANCHOR_0_1" localSheetId="2">'Aneksi nr.1.2'!#REF!</definedName>
    <definedName name="JR_PAGE_ANCHOR_0_1" localSheetId="3">'Aneksi nr.2'!#REF!</definedName>
    <definedName name="JR_PAGE_ANCHOR_0_1" localSheetId="4">'Aneksi nr.2.1'!#REF!</definedName>
    <definedName name="JR_PAGE_ANCHOR_0_1" localSheetId="5">'Aneksi nr.3'!#REF!</definedName>
    <definedName name="JR_PAGE_ANCHOR_0_1" localSheetId="6">'Aneksi nr.3.1'!#REF!</definedName>
    <definedName name="JR_PAGE_ANCHOR_0_1" localSheetId="7">'Aneksi nr.3.2'!#REF!</definedName>
    <definedName name="JR_PAGE_ANCHOR_0_1" localSheetId="8">'Aneksi nr.4'!#REF!</definedName>
    <definedName name="JR_PAGE_ANCHOR_0_1">'Aneksi nr.1'!#REF!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9" i="9" l="1"/>
  <c r="J19" i="9"/>
  <c r="I20" i="9"/>
  <c r="J20" i="9"/>
  <c r="I21" i="9"/>
  <c r="J21" i="9"/>
  <c r="I22" i="9"/>
  <c r="J22" i="9"/>
  <c r="I23" i="9"/>
  <c r="I26" i="9"/>
  <c r="J26" i="9"/>
  <c r="J35" i="9"/>
  <c r="I36" i="9"/>
  <c r="J36" i="9"/>
  <c r="J44" i="9"/>
  <c r="I45" i="9"/>
  <c r="J45" i="9"/>
  <c r="J46" i="9"/>
  <c r="I47" i="9"/>
  <c r="J47" i="9"/>
  <c r="K11" i="8"/>
  <c r="L11" i="8"/>
  <c r="L15" i="8"/>
  <c r="L23" i="8"/>
  <c r="L27" i="8"/>
  <c r="L39" i="8"/>
  <c r="L51" i="8"/>
  <c r="L59" i="8"/>
  <c r="L63" i="8"/>
  <c r="L83" i="8"/>
  <c r="L87" i="8"/>
  <c r="L95" i="8"/>
  <c r="O8" i="7"/>
  <c r="O9" i="7"/>
  <c r="L11" i="6"/>
  <c r="O11" i="6"/>
  <c r="P11" i="6" s="1"/>
  <c r="Q11" i="6"/>
  <c r="R11" i="6"/>
  <c r="L12" i="6"/>
  <c r="O12" i="6"/>
  <c r="P12" i="6" s="1"/>
  <c r="Q12" i="6"/>
  <c r="R12" i="6"/>
  <c r="L13" i="6"/>
  <c r="O13" i="6"/>
  <c r="P13" i="6"/>
  <c r="Q13" i="6"/>
  <c r="R13" i="6"/>
  <c r="L14" i="6"/>
  <c r="O14" i="6"/>
  <c r="P14" i="6" s="1"/>
  <c r="Q14" i="6"/>
  <c r="R14" i="6"/>
  <c r="L15" i="6"/>
  <c r="O15" i="6"/>
  <c r="P15" i="6"/>
  <c r="Q15" i="6"/>
  <c r="R15" i="6"/>
  <c r="L16" i="6"/>
  <c r="R16" i="6" s="1"/>
  <c r="O16" i="6"/>
  <c r="Q16" i="6"/>
  <c r="I15" i="4"/>
  <c r="L15" i="4"/>
  <c r="I16" i="4"/>
  <c r="L16" i="4"/>
  <c r="I17" i="4"/>
  <c r="L17" i="4"/>
  <c r="I18" i="4"/>
  <c r="L18" i="4"/>
  <c r="I19" i="4"/>
  <c r="L19" i="4"/>
  <c r="I20" i="4"/>
  <c r="L20" i="4"/>
  <c r="I21" i="4"/>
  <c r="L21" i="4"/>
  <c r="G22" i="4"/>
  <c r="I22" i="4"/>
  <c r="J22" i="4"/>
  <c r="L22" i="4"/>
  <c r="I24" i="4"/>
  <c r="L24" i="4"/>
  <c r="L25" i="4" s="1"/>
  <c r="L29" i="4" s="1"/>
  <c r="L30" i="4" s="1"/>
  <c r="G25" i="4"/>
  <c r="I25" i="4" s="1"/>
  <c r="I29" i="4" s="1"/>
  <c r="J25" i="4"/>
  <c r="I26" i="4"/>
  <c r="I27" i="4"/>
  <c r="I28" i="4"/>
  <c r="J30" i="4"/>
  <c r="G36" i="4"/>
  <c r="I38" i="4"/>
  <c r="I36" i="4" s="1"/>
  <c r="I53" i="4" s="1"/>
  <c r="J38" i="4"/>
  <c r="M38" i="4"/>
  <c r="I39" i="4"/>
  <c r="L39" i="4"/>
  <c r="M39" i="4"/>
  <c r="I40" i="4"/>
  <c r="L40" i="4"/>
  <c r="M40" i="4"/>
  <c r="I41" i="4"/>
  <c r="L41" i="4"/>
  <c r="M41" i="4"/>
  <c r="G42" i="4"/>
  <c r="G48" i="4" s="1"/>
  <c r="I44" i="4"/>
  <c r="L44" i="4"/>
  <c r="I45" i="4"/>
  <c r="L45" i="4"/>
  <c r="I46" i="4"/>
  <c r="L46" i="4"/>
  <c r="L47" i="4"/>
  <c r="I48" i="4"/>
  <c r="I42" i="4" s="1"/>
  <c r="J48" i="4"/>
  <c r="J42" i="4" s="1"/>
  <c r="L48" i="4"/>
  <c r="L42" i="4" s="1"/>
  <c r="G53" i="4"/>
  <c r="Q6" i="3"/>
  <c r="Q7" i="3"/>
  <c r="Q9" i="3"/>
  <c r="Q11" i="3"/>
  <c r="Q12" i="3"/>
  <c r="Q13" i="3"/>
  <c r="P8" i="2"/>
  <c r="P9" i="2"/>
  <c r="P16" i="2"/>
  <c r="P17" i="2"/>
  <c r="P20" i="2" s="1"/>
  <c r="H19" i="2"/>
  <c r="I19" i="2"/>
  <c r="J19" i="2"/>
  <c r="K19" i="2"/>
  <c r="L19" i="2"/>
  <c r="M19" i="2"/>
  <c r="N19" i="2"/>
  <c r="O19" i="2"/>
  <c r="P19" i="2"/>
  <c r="H20" i="2"/>
  <c r="I20" i="2"/>
  <c r="J20" i="2"/>
  <c r="O20" i="2"/>
  <c r="M15" i="1"/>
  <c r="N28" i="1"/>
  <c r="N27" i="1"/>
  <c r="M32" i="1"/>
  <c r="M28" i="1"/>
  <c r="M27" i="1"/>
  <c r="K28" i="1"/>
  <c r="K20" i="1"/>
  <c r="M13" i="1"/>
  <c r="J33" i="1"/>
  <c r="J32" i="1"/>
  <c r="J28" i="1"/>
  <c r="J27" i="1"/>
  <c r="J25" i="1"/>
  <c r="J19" i="1"/>
  <c r="J20" i="1"/>
  <c r="J21" i="1"/>
  <c r="J22" i="1"/>
  <c r="J23" i="1"/>
  <c r="J24" i="1"/>
  <c r="J18" i="1"/>
  <c r="M21" i="1"/>
  <c r="M22" i="1"/>
  <c r="M23" i="1"/>
  <c r="N18" i="1"/>
  <c r="H20" i="1"/>
  <c r="H13" i="1"/>
  <c r="N12" i="1"/>
  <c r="N13" i="1" s="1"/>
  <c r="M12" i="1"/>
  <c r="K13" i="1"/>
  <c r="K15" i="1" s="1"/>
  <c r="M24" i="1"/>
  <c r="N24" i="1"/>
  <c r="M18" i="1"/>
  <c r="L38" i="4" l="1"/>
  <c r="L36" i="4" s="1"/>
  <c r="J36" i="4"/>
  <c r="I30" i="4"/>
  <c r="K25" i="1"/>
  <c r="N19" i="1"/>
  <c r="M19" i="1"/>
  <c r="M20" i="1"/>
  <c r="N20" i="1"/>
  <c r="J53" i="4" l="1"/>
  <c r="M36" i="4"/>
  <c r="M25" i="1"/>
  <c r="M33" i="1" s="1"/>
  <c r="K33" i="1"/>
  <c r="N25" i="1"/>
  <c r="M53" i="4" l="1"/>
  <c r="L53" i="4"/>
  <c r="N33" i="1"/>
  <c r="K35" i="1"/>
</calcChain>
</file>

<file path=xl/sharedStrings.xml><?xml version="1.0" encoding="utf-8"?>
<sst xmlns="http://schemas.openxmlformats.org/spreadsheetml/2006/main" count="1456" uniqueCount="288">
  <si>
    <t>ANEKSI nr.1 Raporti Përmbledhës i Shpenzimeve të Ministrisë/Institucionit Buxhetor</t>
  </si>
  <si>
    <t>në/lekë</t>
  </si>
  <si>
    <t>Emri i Grupit</t>
  </si>
  <si>
    <t>Shkolla e Magjistratures</t>
  </si>
  <si>
    <t>Kodi i grupit</t>
  </si>
  <si>
    <t>55</t>
  </si>
  <si>
    <t>EMËRTIME</t>
  </si>
  <si>
    <t>Shpenzimet e Ministrisë/Institucionit</t>
  </si>
  <si>
    <t>Viti paraardhës 2024</t>
  </si>
  <si>
    <t>Periudha raportuese</t>
  </si>
  <si>
    <t>Ndryshimi Vjetor
 (Plan - Fakt)</t>
  </si>
  <si>
    <t xml:space="preserve">% e realizimit </t>
  </si>
  <si>
    <t>Shpenzime 
Faktike</t>
  </si>
  <si>
    <t>Struktura e shpenzimeve               në %</t>
  </si>
  <si>
    <t>Plani Fillestar
 Vjetor 
Viti 2025</t>
  </si>
  <si>
    <t>Plani Vjetor
 i Rishikuar
 Viti 2025</t>
  </si>
  <si>
    <t>Ndryshimi i planit
 vjetor</t>
  </si>
  <si>
    <t>Shpenzime Faktike të Periudhës/Progresive</t>
  </si>
  <si>
    <t>(1)</t>
  </si>
  <si>
    <t>(2)</t>
  </si>
  <si>
    <t>(3)</t>
  </si>
  <si>
    <t>(4)</t>
  </si>
  <si>
    <t>(5)</t>
  </si>
  <si>
    <t>(6)</t>
  </si>
  <si>
    <t>7 (5-3)</t>
  </si>
  <si>
    <t>(8)</t>
  </si>
  <si>
    <t>(9)</t>
  </si>
  <si>
    <t>10 (5-8)</t>
  </si>
  <si>
    <t>11 ( 8/5)</t>
  </si>
  <si>
    <t>Shpenzimet sipas programeve buxhetore</t>
  </si>
  <si>
    <t>Kodi i Programit</t>
  </si>
  <si>
    <t>Emërtimi</t>
  </si>
  <si>
    <t>09820</t>
  </si>
  <si>
    <t>Veprimtaria Arsimore</t>
  </si>
  <si>
    <t>Totali i Shpenzimeve buxhetore te Ministrise (Kap 01,02,03,04,05,08,22)</t>
  </si>
  <si>
    <t>Shpenzime nga te Ardhurat Jashte limitit (Kap 06)</t>
  </si>
  <si>
    <t>Totali Shpenzimeve te Ministrisë</t>
  </si>
  <si>
    <t>Shpenzimet sipas klasifikimit ekonomik</t>
  </si>
  <si>
    <t>Artikulli</t>
  </si>
  <si>
    <t>600</t>
  </si>
  <si>
    <t>Paga</t>
  </si>
  <si>
    <t>601</t>
  </si>
  <si>
    <t>Sigurime Shoqërore</t>
  </si>
  <si>
    <t>602</t>
  </si>
  <si>
    <t>Mallra dhe Shërbime të Tjera</t>
  </si>
  <si>
    <t>603</t>
  </si>
  <si>
    <t>Subvencione</t>
  </si>
  <si>
    <t>604</t>
  </si>
  <si>
    <t>Transferta Korente të Brendshme</t>
  </si>
  <si>
    <t>605</t>
  </si>
  <si>
    <t>Transferta Korente të Huaja</t>
  </si>
  <si>
    <t>606</t>
  </si>
  <si>
    <t>Trans per Buxh. Fam. &amp; Individ</t>
  </si>
  <si>
    <t>Nen-Totali Shpenzime Korrente</t>
  </si>
  <si>
    <t>230</t>
  </si>
  <si>
    <t>Kapitale të Patrupëzuara</t>
  </si>
  <si>
    <t>231</t>
  </si>
  <si>
    <t>Kapitale të Trupëzuara</t>
  </si>
  <si>
    <t>Nen-Totali Shpenzime Kapitale me financim te brendshem</t>
  </si>
  <si>
    <t>Nen-Totali Shpenzime Kapitale me financim te huaj</t>
  </si>
  <si>
    <t>Totali Shpenzime Kapitale</t>
  </si>
  <si>
    <t>Totali i Shpenz. Buxhetore te Ministrise/Institucionit Buxhetor</t>
  </si>
  <si>
    <t>Totali (Korrente + Kapitale + Shpenz.nga te ardh.jashte limti</t>
  </si>
  <si>
    <t>Numri i punonjësve</t>
  </si>
  <si>
    <t>0</t>
  </si>
  <si>
    <t>Emri</t>
  </si>
  <si>
    <t>Firma</t>
  </si>
  <si>
    <t>Data</t>
  </si>
  <si>
    <t>Kancelare</t>
  </si>
  <si>
    <t>Ela Qokaj</t>
  </si>
  <si>
    <t>Periudha e Raportimit  12-2025</t>
  </si>
  <si>
    <t>20.2.2026</t>
  </si>
  <si>
    <t>Drejtuesi i Ekipit Menaxhues të Programit</t>
  </si>
  <si>
    <t>Realizimi ne %</t>
  </si>
  <si>
    <t>Ndryshimi ne vlere absolute</t>
  </si>
  <si>
    <t>Angazhime</t>
  </si>
  <si>
    <t>Total</t>
  </si>
  <si>
    <t>Fakti</t>
  </si>
  <si>
    <t>Plani i rishikuar</t>
  </si>
  <si>
    <t>Plani fillestar</t>
  </si>
  <si>
    <t>Nga të ardhurat e veta</t>
  </si>
  <si>
    <t>05</t>
  </si>
  <si>
    <t>Nga Buxheti</t>
  </si>
  <si>
    <t>01</t>
  </si>
  <si>
    <t>Transferta për Buxhetet Familiare dhe Individët</t>
  </si>
  <si>
    <t>Transfer.
Korrente të Huaja</t>
  </si>
  <si>
    <t>Të Tjera
Transfer.Korrente Brendshme</t>
  </si>
  <si>
    <t>Subveci-
net</t>
  </si>
  <si>
    <t>Mallra dhe
Shërbime</t>
  </si>
  <si>
    <t>Kontrib.e 
Sigurimeve Shoqërore</t>
  </si>
  <si>
    <t>Pagat</t>
  </si>
  <si>
    <t>Shpenzime
Kapitale të Trupëzuara</t>
  </si>
  <si>
    <t>Shpenzime
Kapitale të Patrupëzuara</t>
  </si>
  <si>
    <t>Periodike /Vjetore</t>
  </si>
  <si>
    <t>Artikujt buxhetore</t>
  </si>
  <si>
    <t>Buxheti</t>
  </si>
  <si>
    <t>Emërtimi i Kapitullit</t>
  </si>
  <si>
    <t>Kodi i Kapitullit</t>
  </si>
  <si>
    <t>Kodi i Ministrisë</t>
  </si>
  <si>
    <t xml:space="preserve">ANEKSI 1.1 Raporti i Shpenzimeve të Ministrisë/Institucionit sipas kapitujve </t>
  </si>
  <si>
    <t>Numri faktik</t>
  </si>
  <si>
    <t>Numri i punonjesve në Total</t>
  </si>
  <si>
    <t>Total i Ministrisë/Institucionit</t>
  </si>
  <si>
    <t>Shpenzime faktike</t>
  </si>
  <si>
    <t>Art. 606</t>
  </si>
  <si>
    <t>Art. 605</t>
  </si>
  <si>
    <t>Art. 604</t>
  </si>
  <si>
    <t>Art. 603</t>
  </si>
  <si>
    <t>Art. 602</t>
  </si>
  <si>
    <t>Art. 601</t>
  </si>
  <si>
    <t>Art. 600</t>
  </si>
  <si>
    <t>Art. 231</t>
  </si>
  <si>
    <t>Art. 230</t>
  </si>
  <si>
    <t>Tipi i Buxhetit</t>
  </si>
  <si>
    <t>Viti</t>
  </si>
  <si>
    <t>Emërtimi i Programit</t>
  </si>
  <si>
    <t>Kodi i Programi</t>
  </si>
  <si>
    <t>Kodi i Ministris</t>
  </si>
  <si>
    <t>Aneksi 1.2 "Shpenzimet Buxhetore në Total Programi dhe Total Ministrie/Institucioni Buxhetor"</t>
  </si>
  <si>
    <t>Data     20.2.2026</t>
  </si>
  <si>
    <t>Emri               Ela Qokaj</t>
  </si>
  <si>
    <t>Drejtuesi i Ekipit 
Menaxhues të 
Programit</t>
  </si>
  <si>
    <t>Totali i Shpenzimeve të Programit</t>
  </si>
  <si>
    <t>Emertimi</t>
  </si>
  <si>
    <t>Kodi i produktit</t>
  </si>
  <si>
    <t>Nëntotali Shpenzime Kapitale me financim të huaj</t>
  </si>
  <si>
    <t>Nëntotali Shpenzime Kapitale me financim të brendshëm</t>
  </si>
  <si>
    <t>Blerje librash</t>
  </si>
  <si>
    <t>M550005</t>
  </si>
  <si>
    <t>Orendi</t>
  </si>
  <si>
    <t>M550003</t>
  </si>
  <si>
    <t>Pajisje</t>
  </si>
  <si>
    <t>M550001</t>
  </si>
  <si>
    <t>Softe informatike profesionale te blera</t>
  </si>
  <si>
    <t>18AI503</t>
  </si>
  <si>
    <t>Totali Shpenzime për Investime</t>
  </si>
  <si>
    <t>Botime te tjera</t>
  </si>
  <si>
    <t>95501AD</t>
  </si>
  <si>
    <t>Botimi i periodikeve," Magjistrati" &amp; revista "Jeta Juridike"</t>
  </si>
  <si>
    <t>95501AC</t>
  </si>
  <si>
    <t xml:space="preserve">Sesione trajnuese per magjistratë,avokat shteti,ndihëmesa ligjor dhe </t>
  </si>
  <si>
    <t>95501AB</t>
  </si>
  <si>
    <t>Student qe ndjekin ciklet e programeve mesimor</t>
  </si>
  <si>
    <t>95501AA</t>
  </si>
  <si>
    <t>Totali i Shpenzime Korente</t>
  </si>
  <si>
    <t>Shpenzimet sipas produkteve të programit buxhetor</t>
  </si>
  <si>
    <t>Shpenzime Kapitale nga të Ardhurat Jashtë limitit (Kap 06)</t>
  </si>
  <si>
    <t>Shpenzime Korente nga të Ardhurat Jashtë limitit (Kap 06)</t>
  </si>
  <si>
    <t>Totali i Shpenzimeve Buxhetore të Programit</t>
  </si>
  <si>
    <t>Totali i Shpenzimeve Kapitale</t>
  </si>
  <si>
    <t>Nëntotali Shpenzime Korente</t>
  </si>
  <si>
    <t>Ndryshimi i planit vjetor</t>
  </si>
  <si>
    <t>Shpenzime              Faktike</t>
  </si>
  <si>
    <t>Ndryshimi Vjetor                    ( Plan - Fakt)</t>
  </si>
  <si>
    <t>Viti paraardhës</t>
  </si>
  <si>
    <t>Shpenzimet e Programit</t>
  </si>
  <si>
    <t>Kodi i programit</t>
  </si>
  <si>
    <t xml:space="preserve"> Emri i </t>
  </si>
  <si>
    <t xml:space="preserve"> Emri i Grupit</t>
  </si>
  <si>
    <t>ANEKSI nr. 2 Raporti mbi Ekzekutimin e Buxhetit në nivelin e Programit të Buxhetit</t>
  </si>
  <si>
    <t>Transfer.Korrente të Huaja</t>
  </si>
  <si>
    <t>Të Tjera Transfer.Korrente Brendshme</t>
  </si>
  <si>
    <t>Subveci-net</t>
  </si>
  <si>
    <t>Mallra dhe Shërbime</t>
  </si>
  <si>
    <t>Kontrib.e Sigurimeve Shoqërore</t>
  </si>
  <si>
    <t>Shpenzime Kapitale të Trupëzuara</t>
  </si>
  <si>
    <t>Shpenzime Kapitale të Patrupëzuara</t>
  </si>
  <si>
    <t>RAPORTI 2/1  Shpenzimet e programit sipas kapitujve</t>
  </si>
  <si>
    <t>Produktet e realizuara nga përdorimi i të ardhurave jashtë limitit (Nga kapitulli 06)</t>
  </si>
  <si>
    <t>T</t>
  </si>
  <si>
    <t>Nr</t>
  </si>
  <si>
    <t>cope</t>
  </si>
  <si>
    <t>Nr. botimesh</t>
  </si>
  <si>
    <t>Nr. sesionesh</t>
  </si>
  <si>
    <t>Sesione trajnuese per magjistratë,avokat shteti,ndihëmesa ligjor dhe kancelare ne detyre.</t>
  </si>
  <si>
    <t>Nr. kandidatësh</t>
  </si>
  <si>
    <t>Produktet e realizuara me shpenzimet buxhetore të programit</t>
  </si>
  <si>
    <t>(15)</t>
  </si>
  <si>
    <t>(14)</t>
  </si>
  <si>
    <t>(13)</t>
  </si>
  <si>
    <t>(12)</t>
  </si>
  <si>
    <t>(11)</t>
  </si>
  <si>
    <t>(10)</t>
  </si>
  <si>
    <t>(7)</t>
  </si>
  <si>
    <t>15=(12)-(9)</t>
  </si>
  <si>
    <t>14=(12)-(6)</t>
  </si>
  <si>
    <t>13=(12)-(3)</t>
  </si>
  <si>
    <t>Kosto për Njësi Faktike n/(në fund të vitit korent)</t>
  </si>
  <si>
    <t>Shpenzimet Faktike /n(në fund të vitit korent)</t>
  </si>
  <si>
    <t>Sasia Faktike (në /nfund të vitit korent)</t>
  </si>
  <si>
    <t>Kosto për Njësi(sipas /nplanit të rishikuar të vitit korent)</t>
  </si>
  <si>
    <t>Shpenzimet (sipas /nplanit të rishikuar të vitit korent)</t>
  </si>
  <si>
    <t>Sasia (sipas planit 
të rishikuar të vitit korent)</t>
  </si>
  <si>
    <t>Kosto për Njësi 
(sipas planit Fillestar të vitit</t>
  </si>
  <si>
    <t>Shpenzimet (sipas 
planit Fillestar Vjetor</t>
  </si>
  <si>
    <t>Sasia (sipas planit 
Fillestar Vjetor)</t>
  </si>
  <si>
    <t>Kosto për Njësi 
(sipas vitit paraardhës)</t>
  </si>
  <si>
    <t>Shpenzimet Faktike 
 (sipas vitit paraardhes)</t>
  </si>
  <si>
    <t>Sasia Faktike 
(Viti paraardhës)</t>
  </si>
  <si>
    <t>Deviacioni i Kostos për Njësi</t>
  </si>
  <si>
    <t>Periudha Rapotuese</t>
  </si>
  <si>
    <t xml:space="preserve">Njësia matëse </t>
  </si>
  <si>
    <t>Emërtimi i Produktit</t>
  </si>
  <si>
    <t>Kodi i Produktit</t>
  </si>
  <si>
    <t>ANEKSI nr.3 Raporti i performancës së produkteve të programit</t>
  </si>
  <si>
    <t>20.2.2023</t>
  </si>
  <si>
    <t>Totali i shpenzime buxhetore</t>
  </si>
  <si>
    <t>Transferta për Buxhetet Familjare dhe Individët</t>
  </si>
  <si>
    <t>Sasia</t>
  </si>
  <si>
    <t>Kodi I Produktit</t>
  </si>
  <si>
    <t>Aneksi 3.1 Raporti i performancës së produkteve të programit sipas artikujve</t>
  </si>
  <si>
    <t>Deviacioni i kostos faktike për njësi gjate viteve</t>
  </si>
  <si>
    <t>Unit Cost (Actual)</t>
  </si>
  <si>
    <t>Actual Cost</t>
  </si>
  <si>
    <t>Actual Qty</t>
  </si>
  <si>
    <t>Deviacioni i planit të rishikuar për njësi gjate viteve</t>
  </si>
  <si>
    <t>Unit Cost (Revised)</t>
  </si>
  <si>
    <t>Revised Cost</t>
  </si>
  <si>
    <t>Revised Qty</t>
  </si>
  <si>
    <t>Deviacioni i planit fillestar për njësi gjatë viteve</t>
  </si>
  <si>
    <t>Unit Cost (Planned)</t>
  </si>
  <si>
    <t>Planned Cost</t>
  </si>
  <si>
    <t>Target Qty</t>
  </si>
  <si>
    <t>Autoveture e Blere</t>
  </si>
  <si>
    <t>18AI701</t>
  </si>
  <si>
    <t>Type Title</t>
  </si>
  <si>
    <t>Output Meaning</t>
  </si>
  <si>
    <t>Output Code</t>
  </si>
  <si>
    <t>KPI Target Periodicit</t>
  </si>
  <si>
    <t>Program Meaning</t>
  </si>
  <si>
    <t>Program Code</t>
  </si>
  <si>
    <t>Line Ministry</t>
  </si>
  <si>
    <t>Aneksi 3.2  Deviacioni kostos për njësi në vite    12- 2025</t>
  </si>
  <si>
    <t xml:space="preserve">lekë </t>
  </si>
  <si>
    <t>Libra te blere</t>
  </si>
  <si>
    <t>Emërtimi i treguesit</t>
  </si>
  <si>
    <t>Kodi i treguesit</t>
  </si>
  <si>
    <t>Produktet</t>
  </si>
  <si>
    <t>7</t>
  </si>
  <si>
    <t>% e nr te autoreve te huaj</t>
  </si>
  <si>
    <t>45</t>
  </si>
  <si>
    <t>30</t>
  </si>
  <si>
    <t>% e nr te autoreve me tituj e grada shkencore</t>
  </si>
  <si>
    <t>50</t>
  </si>
  <si>
    <t>% e nr. te magjistrateve si autor shkrimesh</t>
  </si>
  <si>
    <t>Konsolidimi i veprimtarisë kërkimore-shkencore, botimeve dhe publikimeve në fusha të ndryshme juridike, për krijimin gradual të një qëndre burimore për të drejtën e BE, si dhe rritja e përmirësimi i kapaciteteve institucionale nëpërmjet ndërtimit të një godine të re dhe bashkëkohore për Shkollën e Magjistraturës.</t>
  </si>
  <si>
    <t xml:space="preserve">Objektivi </t>
  </si>
  <si>
    <t>Objektivat e politikës së programit</t>
  </si>
  <si>
    <t>60</t>
  </si>
  <si>
    <t>% e numrit te pjesemarreseve  meshkuj te trajnuar</t>
  </si>
  <si>
    <t>40</t>
  </si>
  <si>
    <t>Po</t>
  </si>
  <si>
    <t>% e numrit te pjesemarreseve  femra te trajnuara</t>
  </si>
  <si>
    <t>100</t>
  </si>
  <si>
    <t>%  e numrit te sesioneve trajnuese per magjistrate e te tjere</t>
  </si>
  <si>
    <t>90</t>
  </si>
  <si>
    <t>% e numrit te  te trajnuarve</t>
  </si>
  <si>
    <t>Konsolidimi i Programit të  Formimit/Trajnimit Vazhdues të magjistratëve në detyrë, të avokatëve të shtetit në detyrë dhe këshilltar/ndihmës ligjor e kancelarë që punojnë në gjykata dhe prokurori nëpërmjet zhvillimit të sesioneve trajnuese për të gjitha këto kategori</t>
  </si>
  <si>
    <t>Orendi te blera</t>
  </si>
  <si>
    <t>Pajisje elektronike te blera</t>
  </si>
  <si>
    <t>75</t>
  </si>
  <si>
    <t>% e personelit  meshkuj te rekrutuar rishtazi</t>
  </si>
  <si>
    <t>20</t>
  </si>
  <si>
    <t>% e personelit femra te rekrutuar rishtazi</t>
  </si>
  <si>
    <t>95</t>
  </si>
  <si>
    <t>% e nr te kandidateve per magjistrate  me vleresim shkelqyer</t>
  </si>
  <si>
    <t>% e Kurikulave  të përmiresuara</t>
  </si>
  <si>
    <t>Realizimi i procesit te  Rekrutimit dhe mesimdhenies se kandidateve per magjistrate,avokate shteti/ndihmes e keshilltare ligjor si dhe kancelareve.</t>
  </si>
  <si>
    <t>85</t>
  </si>
  <si>
    <t>% e nr te botimeve</t>
  </si>
  <si>
    <t>% e nr. te kandidateve per magjistrate , avokate shteti, ndihmesa ligjore dhe kancelare te rekrutuar</t>
  </si>
  <si>
    <t>% e realizimit</t>
  </si>
  <si>
    <t>Ndryshimi 
(Plan - Fakt)</t>
  </si>
  <si>
    <t>Fakti 
i 
Periudhës/progresive</t>
  </si>
  <si>
    <t>Buxheti Vjetor 
Plan i Rishikuar 
Viti 2025</t>
  </si>
  <si>
    <t>Buxheti Vjetor 
Plan Fillestar 
Viti 2025</t>
  </si>
  <si>
    <t xml:space="preserve">Fakti i Vitit
Paraardhës  </t>
  </si>
  <si>
    <t>Njësia matese</t>
  </si>
  <si>
    <t>Tregues me bazë 
 gjinore 
( PO )</t>
  </si>
  <si>
    <t xml:space="preserve">Emërtimi i treguesit </t>
  </si>
  <si>
    <t xml:space="preserve">Kodi i treguesit </t>
  </si>
  <si>
    <t>Treguesit e performancës/Produktet:</t>
  </si>
  <si>
    <t>Treguesit e performancës në nivel qëllimi</t>
  </si>
  <si>
    <t>Konsolidimi i formimit profesional te magjistrateve , nëpërmjet rritjes profesionale të personelit të gjykatave dhe prokurorive në përputhje me standartet evropiane.</t>
  </si>
  <si>
    <t>Qëllimi i politikës së  programit</t>
  </si>
  <si>
    <t>Emri i Programit</t>
  </si>
  <si>
    <t>Kodi i Grupit</t>
  </si>
  <si>
    <t>ANEKSI nr.4 Raporti i realizimit të treguesve të performances së programit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</si>
</sst>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#0"/>
  </numFmts>
  <fonts count="40">
    <font>
      <sz val="11"/>
      <color theme="1"/>
      <name val="Aptos Narrow"/>
      <family val="2"/>
      <scheme val="minor"/>
    </font>
    <font>
      <sz val="9"/>
      <color rgb="FF000000"/>
      <name val="SansSerif"/>
      <family val="2"/>
    </font>
    <font>
      <b/>
      <sz val="11"/>
      <color rgb="FFC00000"/>
      <name val="Arial"/>
      <family val="2"/>
    </font>
    <font>
      <b/>
      <sz val="9"/>
      <color rgb="FFC00000"/>
      <name val="Arial"/>
      <family val="2"/>
    </font>
    <font>
      <b/>
      <sz val="9"/>
      <color rgb="FFC00000"/>
      <name val="SansSerif"/>
      <family val="2"/>
    </font>
    <font>
      <b/>
      <sz val="7"/>
      <color rgb="FFC00000"/>
      <name val="Arial"/>
      <family val="2"/>
    </font>
    <font>
      <b/>
      <sz val="8"/>
      <color rgb="FF080808"/>
      <name val="Arial"/>
      <family val="2"/>
    </font>
    <font>
      <sz val="8"/>
      <color rgb="FF080808"/>
      <name val="Arial"/>
      <family val="2"/>
    </font>
    <font>
      <sz val="9"/>
      <color rgb="FF080808"/>
      <name val="Arial"/>
      <family val="2"/>
    </font>
    <font>
      <sz val="7"/>
      <color rgb="FF000000"/>
      <name val="Arial"/>
      <family val="2"/>
    </font>
    <font>
      <b/>
      <sz val="7"/>
      <color rgb="FF000000"/>
      <name val="Arial"/>
      <family val="2"/>
    </font>
    <font>
      <sz val="9"/>
      <color rgb="FF000000"/>
      <name val="Arial"/>
      <family val="2"/>
    </font>
    <font>
      <sz val="7"/>
      <color rgb="FF080808"/>
      <name val="Arial"/>
      <family val="2"/>
    </font>
    <font>
      <sz val="11"/>
      <color theme="1"/>
      <name val="Aptos Narrow"/>
      <family val="2"/>
      <scheme val="minor"/>
    </font>
    <font>
      <b/>
      <sz val="7"/>
      <color rgb="FF080808"/>
      <name val="Arial"/>
      <family val="2"/>
    </font>
    <font>
      <sz val="9"/>
      <color rgb="FF000000"/>
      <name val="Calibri"/>
      <family val="2"/>
    </font>
    <font>
      <b/>
      <sz val="9"/>
      <color rgb="FF050505"/>
      <name val="Calibri"/>
      <family val="2"/>
    </font>
    <font>
      <sz val="7"/>
      <color rgb="FF050505"/>
      <name val="Arial"/>
      <family val="2"/>
    </font>
    <font>
      <sz val="9"/>
      <color rgb="FF050505"/>
      <name val="SansSerif"/>
      <family val="2"/>
    </font>
    <font>
      <b/>
      <sz val="9"/>
      <color rgb="FF050505"/>
      <name val="SansSerif"/>
      <family val="2"/>
    </font>
    <font>
      <b/>
      <sz val="11"/>
      <color rgb="FF000000"/>
      <name val="Arial"/>
      <family val="2"/>
    </font>
    <font>
      <b/>
      <sz val="7"/>
      <color theme="3" tint="0.499984740745262"/>
      <name val="Arial"/>
      <family val="2"/>
    </font>
    <font>
      <b/>
      <sz val="7"/>
      <color rgb="FF0070C0"/>
      <name val="Arial"/>
      <family val="2"/>
    </font>
    <font>
      <sz val="8"/>
      <color rgb="FF000000"/>
      <name val="Arial"/>
      <family val="2"/>
    </font>
    <font>
      <b/>
      <sz val="9"/>
      <color rgb="FFC00000"/>
      <name val="Calibri"/>
      <family val="2"/>
    </font>
    <font>
      <b/>
      <i/>
      <sz val="9"/>
      <color rgb="FF002060"/>
      <name val="Calibri"/>
      <family val="2"/>
    </font>
    <font>
      <sz val="9"/>
      <color rgb="FF002060"/>
      <name val="Calibri"/>
      <family val="2"/>
    </font>
    <font>
      <sz val="7"/>
      <color rgb="FF080808"/>
      <name val="Calibri"/>
      <family val="2"/>
    </font>
    <font>
      <b/>
      <sz val="7"/>
      <color rgb="FF080808"/>
      <name val="Calibri"/>
      <family val="2"/>
    </font>
    <font>
      <sz val="7"/>
      <color rgb="FF000000"/>
      <name val="Calibri"/>
      <family val="2"/>
    </font>
    <font>
      <i/>
      <sz val="7"/>
      <color rgb="FF000000"/>
      <name val="Calibri"/>
      <family val="2"/>
    </font>
    <font>
      <b/>
      <sz val="11"/>
      <color rgb="FF000000"/>
      <name val="Calibri"/>
      <family val="2"/>
    </font>
    <font>
      <b/>
      <sz val="8"/>
      <color rgb="FF000000"/>
      <name val="Calibri"/>
      <family val="2"/>
    </font>
    <font>
      <b/>
      <sz val="13"/>
      <color rgb="FF080808"/>
      <name val="Calibri"/>
      <family val="2"/>
    </font>
    <font>
      <i/>
      <sz val="7"/>
      <color rgb="FF000000"/>
      <name val="Arial"/>
      <family val="2"/>
    </font>
    <font>
      <b/>
      <sz val="13"/>
      <color rgb="FF050505"/>
      <name val="Calibri"/>
      <family val="2"/>
    </font>
    <font>
      <b/>
      <sz val="13"/>
      <color rgb="FF000000"/>
      <name val="Calibri"/>
      <family val="2"/>
    </font>
    <font>
      <b/>
      <sz val="7"/>
      <color rgb="FF000000"/>
      <name val="Calibri"/>
      <family val="2"/>
    </font>
    <font>
      <b/>
      <sz val="10"/>
      <color rgb="FFC00000"/>
      <name val="Calibri"/>
      <family val="2"/>
    </font>
    <font>
      <b/>
      <sz val="13"/>
      <color rgb="FFC00000"/>
      <name val="Calibri"/>
      <family val="2"/>
    </font>
  </fonts>
  <fills count="65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none"/>
    </fill>
    <fill>
      <patternFill patternType="none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6E6E6"/>
      </patternFill>
    </fill>
  </fills>
  <borders count="8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double">
        <color rgb="FF050505"/>
      </left>
      <right/>
      <top style="double">
        <color rgb="FF050505"/>
      </top>
      <bottom style="thin">
        <color rgb="FF050505"/>
      </bottom>
      <diagonal/>
    </border>
    <border>
      <left/>
      <right/>
      <top style="double">
        <color rgb="FF050505"/>
      </top>
      <bottom style="thin">
        <color rgb="FF050505"/>
      </bottom>
      <diagonal/>
    </border>
    <border>
      <left/>
      <right style="double">
        <color rgb="FF050505"/>
      </right>
      <top style="double">
        <color rgb="FF050505"/>
      </top>
      <bottom style="thin">
        <color rgb="FF050505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50505"/>
      </left>
      <right style="thin">
        <color rgb="FF050505"/>
      </right>
      <top style="thin">
        <color rgb="FF050505"/>
      </top>
      <bottom style="hair">
        <color rgb="FF050505"/>
      </bottom>
      <diagonal/>
    </border>
    <border>
      <left style="thin">
        <color rgb="FF050505"/>
      </left>
      <right style="thin">
        <color rgb="FF050505"/>
      </right>
      <top style="thin">
        <color rgb="FF050505"/>
      </top>
      <bottom style="thin">
        <color rgb="FF050505"/>
      </bottom>
      <diagonal/>
    </border>
    <border>
      <left style="thin">
        <color rgb="FF000000"/>
      </left>
      <right style="dotted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dotted">
        <color rgb="FF000000"/>
      </right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double">
        <color rgb="FF050505"/>
      </left>
      <right style="thin">
        <color rgb="FF050505"/>
      </right>
      <top style="thin">
        <color rgb="FF050505"/>
      </top>
      <bottom style="hair">
        <color rgb="FF050505"/>
      </bottom>
      <diagonal/>
    </border>
    <border>
      <left style="thin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hair">
        <color rgb="FF000000"/>
      </left>
      <right style="double">
        <color rgb="FF000000"/>
      </right>
      <top/>
      <bottom style="hair">
        <color rgb="FF000000"/>
      </bottom>
      <diagonal/>
    </border>
    <border>
      <left style="double">
        <color rgb="FF050505"/>
      </left>
      <right style="hair">
        <color rgb="FF050505"/>
      </right>
      <top style="hair">
        <color rgb="FF050505"/>
      </top>
      <bottom style="thin">
        <color rgb="FF050505"/>
      </bottom>
      <diagonal/>
    </border>
    <border>
      <left style="hair">
        <color rgb="FF050505"/>
      </left>
      <right style="thin">
        <color rgb="FF050505"/>
      </right>
      <top style="hair">
        <color rgb="FF050505"/>
      </top>
      <bottom style="thin">
        <color rgb="FF050505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double">
        <color rgb="FF050505"/>
      </left>
      <right style="thin">
        <color rgb="FF000000"/>
      </right>
      <top style="thin">
        <color rgb="FF050505"/>
      </top>
      <bottom style="thin">
        <color rgb="FF050505"/>
      </bottom>
      <diagonal/>
    </border>
    <border>
      <left style="thin">
        <color rgb="FF000000"/>
      </left>
      <right style="thin">
        <color rgb="FF000000"/>
      </right>
      <top style="thin">
        <color rgb="FF050505"/>
      </top>
      <bottom style="thin">
        <color rgb="FF050505"/>
      </bottom>
      <diagonal/>
    </border>
    <border>
      <left style="thin">
        <color rgb="FF000000"/>
      </left>
      <right style="double">
        <color rgb="FF050505"/>
      </right>
      <top style="thin">
        <color rgb="FF050505"/>
      </top>
      <bottom style="thin">
        <color rgb="FF050505"/>
      </bottom>
      <diagonal/>
    </border>
    <border>
      <left style="double">
        <color rgb="FF050505"/>
      </left>
      <right style="thin">
        <color rgb="FF050505"/>
      </right>
      <top style="double">
        <color rgb="FF050505"/>
      </top>
      <bottom style="hair">
        <color rgb="FF050505"/>
      </bottom>
      <diagonal/>
    </border>
    <border>
      <left style="thin">
        <color rgb="FF000000"/>
      </left>
      <right style="hair">
        <color rgb="FF000000"/>
      </right>
      <top style="double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double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hair">
        <color rgb="FF000000"/>
      </bottom>
      <diagonal/>
    </border>
    <border>
      <left style="hair">
        <color rgb="FF000000"/>
      </left>
      <right style="double">
        <color rgb="FF000000"/>
      </right>
      <top style="double">
        <color rgb="FF000000"/>
      </top>
      <bottom style="hair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50505"/>
      </left>
      <right style="double">
        <color rgb="FF050505"/>
      </right>
      <top style="thin">
        <color rgb="FF050505"/>
      </top>
      <bottom style="thin">
        <color rgb="FF050505"/>
      </bottom>
      <diagonal/>
    </border>
    <border>
      <left style="thin">
        <color rgb="FF050505"/>
      </left>
      <right style="thin">
        <color rgb="FF050505"/>
      </right>
      <top style="double">
        <color rgb="FF050505"/>
      </top>
      <bottom style="thin">
        <color rgb="FF050505"/>
      </bottom>
      <diagonal/>
    </border>
    <border>
      <left style="double">
        <color rgb="FF050505"/>
      </left>
      <right style="thin">
        <color rgb="FF050505"/>
      </right>
      <top style="double">
        <color rgb="FF050505"/>
      </top>
      <bottom style="thin">
        <color rgb="FF050505"/>
      </bottom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50505"/>
      </left>
      <right style="double">
        <color rgb="FF050505"/>
      </right>
      <top style="double">
        <color rgb="FF050505"/>
      </top>
      <bottom style="medium">
        <color rgb="FF050505"/>
      </bottom>
      <diagonal/>
    </border>
    <border>
      <left style="thin">
        <color rgb="FF050505"/>
      </left>
      <right style="thin">
        <color rgb="FF050505"/>
      </right>
      <top style="double">
        <color rgb="FF050505"/>
      </top>
      <bottom style="medium">
        <color rgb="FF050505"/>
      </bottom>
      <diagonal/>
    </border>
    <border>
      <left style="double">
        <color rgb="FF050505"/>
      </left>
      <right style="thin">
        <color rgb="FF050505"/>
      </right>
      <top style="double">
        <color rgb="FF050505"/>
      </top>
      <bottom style="medium">
        <color rgb="FF050505"/>
      </bottom>
      <diagonal/>
    </border>
    <border>
      <left style="thin">
        <color rgb="FF050505"/>
      </left>
      <right style="thin">
        <color indexed="64"/>
      </right>
      <top style="thin">
        <color rgb="FF050505"/>
      </top>
      <bottom style="thin">
        <color rgb="FF050505"/>
      </bottom>
      <diagonal/>
    </border>
    <border>
      <left/>
      <right/>
      <top style="double">
        <color rgb="FF000000"/>
      </top>
      <bottom/>
      <diagonal/>
    </border>
    <border>
      <left/>
      <right style="thin">
        <color rgb="FF050505"/>
      </right>
      <top style="thin">
        <color rgb="FF050505"/>
      </top>
      <bottom style="hair">
        <color rgb="FF050505"/>
      </bottom>
      <diagonal/>
    </border>
    <border>
      <left style="thin">
        <color rgb="FF050505"/>
      </left>
      <right/>
      <top style="thin">
        <color rgb="FF050505"/>
      </top>
      <bottom style="hair">
        <color rgb="FF050505"/>
      </bottom>
      <diagonal/>
    </border>
    <border>
      <left/>
      <right style="double">
        <color rgb="FF050505"/>
      </right>
      <top style="thin">
        <color rgb="FF050505"/>
      </top>
      <bottom style="thin">
        <color rgb="FF050505"/>
      </bottom>
      <diagonal/>
    </border>
    <border>
      <left/>
      <right/>
      <top style="thin">
        <color rgb="FF050505"/>
      </top>
      <bottom style="thin">
        <color rgb="FF050505"/>
      </bottom>
      <diagonal/>
    </border>
    <border>
      <left style="double">
        <color rgb="FF050505"/>
      </left>
      <right/>
      <top style="thin">
        <color rgb="FF050505"/>
      </top>
      <bottom style="thin">
        <color rgb="FF050505"/>
      </bottom>
      <diagonal/>
    </border>
    <border>
      <left style="thin">
        <color rgb="FF000000"/>
      </left>
      <right style="double">
        <color rgb="FF000000"/>
      </right>
      <top/>
      <bottom style="hair">
        <color rgb="FF000000"/>
      </bottom>
      <diagonal/>
    </border>
    <border>
      <left style="dotted">
        <color rgb="FF000000"/>
      </left>
      <right style="double">
        <color rgb="FF000000"/>
      </right>
      <top style="hair">
        <color rgb="FF000000"/>
      </top>
      <bottom style="thin">
        <color rgb="FF000000"/>
      </bottom>
      <diagonal/>
    </border>
    <border>
      <left style="dotted">
        <color rgb="FF000000"/>
      </left>
      <right style="dotted">
        <color rgb="FF000000"/>
      </right>
      <top style="hair">
        <color rgb="FF000000"/>
      </top>
      <bottom style="thin">
        <color rgb="FF000000"/>
      </bottom>
      <diagonal/>
    </border>
    <border>
      <left style="dotted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dotted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50505"/>
      </left>
      <right style="thin">
        <color rgb="FF050505"/>
      </right>
      <top style="thin">
        <color rgb="FF050505"/>
      </top>
      <bottom style="thin">
        <color rgb="FF050505"/>
      </bottom>
      <diagonal/>
    </border>
    <border>
      <left style="thin">
        <color rgb="FF050505"/>
      </left>
      <right style="double">
        <color rgb="FF050505"/>
      </right>
      <top style="thin">
        <color rgb="FF050505"/>
      </top>
      <bottom style="hair">
        <color rgb="FF050505"/>
      </bottom>
      <diagonal/>
    </border>
    <border>
      <left style="dotted">
        <color rgb="FF000000"/>
      </left>
      <right style="double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uble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rgb="FF050505"/>
      </left>
      <right style="double">
        <color rgb="FF050505"/>
      </right>
      <top style="double">
        <color rgb="FF050505"/>
      </top>
      <bottom style="thin">
        <color rgb="FF050505"/>
      </bottom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thin">
        <color rgb="FF000000"/>
      </right>
      <top style="dotted">
        <color rgb="FF000000"/>
      </top>
      <bottom style="dotted">
        <color rgb="FF000000"/>
      </bottom>
      <diagonal/>
    </border>
    <border>
      <left style="medium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rgb="FF080808"/>
      </left>
      <right style="medium">
        <color rgb="FF080808"/>
      </right>
      <top style="thin">
        <color rgb="FF080808"/>
      </top>
      <bottom style="thin">
        <color rgb="FF080808"/>
      </bottom>
      <diagonal/>
    </border>
    <border>
      <left style="dotted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dotted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dotted">
        <color rgb="FF000000"/>
      </right>
      <top style="dashed">
        <color rgb="FF000000"/>
      </top>
      <bottom style="dashed">
        <color rgb="FF000000"/>
      </bottom>
      <diagonal/>
    </border>
    <border>
      <left style="dotted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hair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 style="dotted">
        <color rgb="FF000000"/>
      </top>
      <bottom style="thin">
        <color rgb="FF000000"/>
      </bottom>
      <diagonal/>
    </border>
    <border>
      <left/>
      <right style="medium">
        <color rgb="FF000000"/>
      </right>
      <top style="dotted">
        <color rgb="FF000000"/>
      </top>
      <bottom style="medium">
        <color rgb="FF000000"/>
      </bottom>
      <diagonal/>
    </border>
    <border>
      <left/>
      <right/>
      <top style="dotted">
        <color rgb="FF000000"/>
      </top>
      <bottom style="medium">
        <color rgb="FF000000"/>
      </bottom>
      <diagonal/>
    </border>
    <border>
      <left style="medium">
        <color rgb="FF000000"/>
      </left>
      <right/>
      <top style="dotted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dotted">
        <color rgb="FF000000"/>
      </bottom>
      <diagonal/>
    </border>
    <border>
      <left/>
      <right/>
      <top style="medium">
        <color rgb="FF000000"/>
      </top>
      <bottom style="dotted">
        <color rgb="FF000000"/>
      </bottom>
      <diagonal/>
    </border>
    <border>
      <left style="medium">
        <color rgb="FF000000"/>
      </left>
      <right/>
      <top style="medium">
        <color rgb="FF000000"/>
      </top>
      <bottom style="dotted">
        <color rgb="FF000000"/>
      </bottom>
      <diagonal/>
    </border>
  </borders>
  <cellStyleXfs count="3">
    <xf numFmtId="0" fontId="0" fillId="0" borderId="0"/>
    <xf numFmtId="0" fontId="13" fillId="61" borderId="2"/>
    <xf numFmtId="43" fontId="13" fillId="61" borderId="2" applyFont="0" applyFill="0" applyBorder="0" applyAlignment="0" applyProtection="0"/>
  </cellStyleXfs>
  <cellXfs count="273">
    <xf numFmtId="0" fontId="0" fillId="0" borderId="0" xfId="0"/>
    <xf numFmtId="0" fontId="0" fillId="2" borderId="0" xfId="0" applyFill="1" applyAlignment="1" applyProtection="1">
      <alignment wrapText="1"/>
      <protection locked="0"/>
    </xf>
    <xf numFmtId="0" fontId="1" fillId="3" borderId="1" xfId="0" applyFont="1" applyFill="1" applyBorder="1" applyAlignment="1">
      <alignment horizontal="left" vertical="top"/>
    </xf>
    <xf numFmtId="0" fontId="5" fillId="14" borderId="8" xfId="0" applyFont="1" applyFill="1" applyBorder="1" applyAlignment="1">
      <alignment horizontal="center" vertical="center" wrapText="1"/>
    </xf>
    <xf numFmtId="0" fontId="5" fillId="17" borderId="10" xfId="0" applyFont="1" applyFill="1" applyBorder="1" applyAlignment="1">
      <alignment horizontal="center" vertical="center" wrapText="1"/>
    </xf>
    <xf numFmtId="0" fontId="5" fillId="18" borderId="11" xfId="0" applyFont="1" applyFill="1" applyBorder="1" applyAlignment="1">
      <alignment horizontal="center" vertical="center" wrapText="1"/>
    </xf>
    <xf numFmtId="0" fontId="5" fillId="19" borderId="12" xfId="0" applyFont="1" applyFill="1" applyBorder="1" applyAlignment="1">
      <alignment horizontal="center" vertical="center" wrapText="1"/>
    </xf>
    <xf numFmtId="0" fontId="5" fillId="20" borderId="13" xfId="0" applyFont="1" applyFill="1" applyBorder="1" applyAlignment="1">
      <alignment horizontal="center" vertical="center" wrapText="1"/>
    </xf>
    <xf numFmtId="0" fontId="5" fillId="21" borderId="14" xfId="0" applyFont="1" applyFill="1" applyBorder="1" applyAlignment="1">
      <alignment horizontal="center" vertical="center" wrapText="1"/>
    </xf>
    <xf numFmtId="0" fontId="5" fillId="22" borderId="15" xfId="0" applyFont="1" applyFill="1" applyBorder="1" applyAlignment="1">
      <alignment horizontal="center" vertical="center"/>
    </xf>
    <xf numFmtId="0" fontId="5" fillId="23" borderId="16" xfId="0" applyFont="1" applyFill="1" applyBorder="1" applyAlignment="1">
      <alignment horizontal="center" vertical="center"/>
    </xf>
    <xf numFmtId="0" fontId="6" fillId="25" borderId="18" xfId="0" applyFont="1" applyFill="1" applyBorder="1" applyAlignment="1">
      <alignment horizontal="center" vertical="center"/>
    </xf>
    <xf numFmtId="0" fontId="6" fillId="26" borderId="19" xfId="0" applyFont="1" applyFill="1" applyBorder="1" applyAlignment="1">
      <alignment horizontal="center" vertical="center"/>
    </xf>
    <xf numFmtId="0" fontId="6" fillId="27" borderId="20" xfId="0" applyFont="1" applyFill="1" applyBorder="1" applyAlignment="1">
      <alignment horizontal="center" vertical="center"/>
    </xf>
    <xf numFmtId="0" fontId="6" fillId="28" borderId="21" xfId="0" applyFont="1" applyFill="1" applyBorder="1" applyAlignment="1">
      <alignment horizontal="center" vertical="center"/>
    </xf>
    <xf numFmtId="0" fontId="8" fillId="30" borderId="23" xfId="0" applyFont="1" applyFill="1" applyBorder="1" applyAlignment="1">
      <alignment horizontal="center" vertical="center"/>
    </xf>
    <xf numFmtId="0" fontId="6" fillId="31" borderId="24" xfId="0" applyFont="1" applyFill="1" applyBorder="1" applyAlignment="1">
      <alignment horizontal="center" vertical="center"/>
    </xf>
    <xf numFmtId="0" fontId="9" fillId="33" borderId="26" xfId="0" applyFont="1" applyFill="1" applyBorder="1" applyAlignment="1">
      <alignment horizontal="left" vertical="center" wrapText="1"/>
    </xf>
    <xf numFmtId="4" fontId="9" fillId="34" borderId="26" xfId="0" applyNumberFormat="1" applyFont="1" applyFill="1" applyBorder="1" applyAlignment="1">
      <alignment horizontal="right" vertical="center"/>
    </xf>
    <xf numFmtId="3" fontId="9" fillId="35" borderId="26" xfId="0" applyNumberFormat="1" applyFont="1" applyFill="1" applyBorder="1" applyAlignment="1">
      <alignment horizontal="right" vertical="center"/>
    </xf>
    <xf numFmtId="0" fontId="10" fillId="36" borderId="26" xfId="0" applyFont="1" applyFill="1" applyBorder="1" applyAlignment="1">
      <alignment horizontal="left" vertical="center" wrapText="1"/>
    </xf>
    <xf numFmtId="4" fontId="10" fillId="37" borderId="26" xfId="0" applyNumberFormat="1" applyFont="1" applyFill="1" applyBorder="1" applyAlignment="1">
      <alignment horizontal="right" vertical="center"/>
    </xf>
    <xf numFmtId="3" fontId="10" fillId="38" borderId="26" xfId="0" applyNumberFormat="1" applyFont="1" applyFill="1" applyBorder="1" applyAlignment="1">
      <alignment horizontal="right" vertical="center"/>
    </xf>
    <xf numFmtId="3" fontId="10" fillId="39" borderId="27" xfId="0" applyNumberFormat="1" applyFont="1" applyFill="1" applyBorder="1" applyAlignment="1">
      <alignment horizontal="right" vertical="center"/>
    </xf>
    <xf numFmtId="0" fontId="6" fillId="41" borderId="29" xfId="0" applyFont="1" applyFill="1" applyBorder="1" applyAlignment="1">
      <alignment horizontal="center" vertical="center"/>
    </xf>
    <xf numFmtId="0" fontId="6" fillId="42" borderId="30" xfId="0" applyFont="1" applyFill="1" applyBorder="1" applyAlignment="1">
      <alignment horizontal="center" vertical="center"/>
    </xf>
    <xf numFmtId="0" fontId="6" fillId="43" borderId="31" xfId="0" applyFont="1" applyFill="1" applyBorder="1" applyAlignment="1">
      <alignment horizontal="center" vertical="center"/>
    </xf>
    <xf numFmtId="0" fontId="6" fillId="44" borderId="32" xfId="0" applyFont="1" applyFill="1" applyBorder="1" applyAlignment="1">
      <alignment horizontal="center" vertical="center"/>
    </xf>
    <xf numFmtId="0" fontId="9" fillId="47" borderId="34" xfId="0" applyFont="1" applyFill="1" applyBorder="1" applyAlignment="1">
      <alignment horizontal="left" vertical="center" wrapText="1"/>
    </xf>
    <xf numFmtId="4" fontId="9" fillId="48" borderId="34" xfId="0" applyNumberFormat="1" applyFont="1" applyFill="1" applyBorder="1" applyAlignment="1">
      <alignment horizontal="right" vertical="center"/>
    </xf>
    <xf numFmtId="3" fontId="9" fillId="49" borderId="34" xfId="0" applyNumberFormat="1" applyFont="1" applyFill="1" applyBorder="1" applyAlignment="1">
      <alignment horizontal="right" vertical="center"/>
    </xf>
    <xf numFmtId="3" fontId="9" fillId="50" borderId="7" xfId="0" applyNumberFormat="1" applyFont="1" applyFill="1" applyBorder="1" applyAlignment="1">
      <alignment horizontal="right" vertical="center"/>
    </xf>
    <xf numFmtId="0" fontId="10" fillId="51" borderId="34" xfId="0" applyFont="1" applyFill="1" applyBorder="1" applyAlignment="1">
      <alignment horizontal="left" vertical="center" wrapText="1"/>
    </xf>
    <xf numFmtId="4" fontId="10" fillId="52" borderId="34" xfId="0" applyNumberFormat="1" applyFont="1" applyFill="1" applyBorder="1" applyAlignment="1">
      <alignment horizontal="right" vertical="center"/>
    </xf>
    <xf numFmtId="3" fontId="10" fillId="53" borderId="34" xfId="0" applyNumberFormat="1" applyFont="1" applyFill="1" applyBorder="1" applyAlignment="1">
      <alignment horizontal="right" vertical="center"/>
    </xf>
    <xf numFmtId="3" fontId="10" fillId="54" borderId="7" xfId="0" applyNumberFormat="1" applyFont="1" applyFill="1" applyBorder="1" applyAlignment="1">
      <alignment horizontal="right" vertical="center"/>
    </xf>
    <xf numFmtId="0" fontId="3" fillId="56" borderId="36" xfId="0" applyFont="1" applyFill="1" applyBorder="1" applyAlignment="1">
      <alignment horizontal="center" vertical="center"/>
    </xf>
    <xf numFmtId="0" fontId="3" fillId="57" borderId="36" xfId="0" applyFont="1" applyFill="1" applyBorder="1" applyAlignment="1">
      <alignment horizontal="right" vertical="center"/>
    </xf>
    <xf numFmtId="0" fontId="11" fillId="58" borderId="36" xfId="0" applyFont="1" applyFill="1" applyBorder="1" applyAlignment="1">
      <alignment horizontal="right" vertical="center"/>
    </xf>
    <xf numFmtId="0" fontId="11" fillId="59" borderId="37" xfId="0" applyFont="1" applyFill="1" applyBorder="1" applyAlignment="1">
      <alignment horizontal="right" vertical="center"/>
    </xf>
    <xf numFmtId="0" fontId="12" fillId="61" borderId="9" xfId="0" applyFont="1" applyFill="1" applyBorder="1" applyAlignment="1">
      <alignment horizontal="left" vertical="center"/>
    </xf>
    <xf numFmtId="3" fontId="10" fillId="50" borderId="7" xfId="0" applyNumberFormat="1" applyFont="1" applyFill="1" applyBorder="1" applyAlignment="1">
      <alignment horizontal="right" vertical="center"/>
    </xf>
    <xf numFmtId="0" fontId="12" fillId="61" borderId="9" xfId="0" applyFont="1" applyFill="1" applyBorder="1" applyAlignment="1">
      <alignment horizontal="left" vertical="center"/>
    </xf>
    <xf numFmtId="0" fontId="9" fillId="46" borderId="33" xfId="0" applyFont="1" applyFill="1" applyBorder="1" applyAlignment="1">
      <alignment horizontal="center" vertical="center"/>
    </xf>
    <xf numFmtId="0" fontId="1" fillId="55" borderId="35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left" vertical="top"/>
    </xf>
    <xf numFmtId="0" fontId="6" fillId="60" borderId="9" xfId="0" applyFont="1" applyFill="1" applyBorder="1" applyAlignment="1">
      <alignment horizontal="center" vertical="center"/>
    </xf>
    <xf numFmtId="0" fontId="9" fillId="32" borderId="25" xfId="0" applyFont="1" applyFill="1" applyBorder="1" applyAlignment="1">
      <alignment horizontal="center" vertical="center"/>
    </xf>
    <xf numFmtId="0" fontId="6" fillId="40" borderId="28" xfId="0" applyFont="1" applyFill="1" applyBorder="1" applyAlignment="1">
      <alignment horizontal="center" vertical="center"/>
    </xf>
    <xf numFmtId="0" fontId="8" fillId="45" borderId="22" xfId="0" applyFont="1" applyFill="1" applyBorder="1" applyAlignment="1">
      <alignment horizontal="center" vertical="center"/>
    </xf>
    <xf numFmtId="0" fontId="6" fillId="24" borderId="17" xfId="0" applyFont="1" applyFill="1" applyBorder="1" applyAlignment="1">
      <alignment horizontal="center" vertical="center"/>
    </xf>
    <xf numFmtId="0" fontId="7" fillId="29" borderId="22" xfId="0" applyFont="1" applyFill="1" applyBorder="1" applyAlignment="1">
      <alignment horizontal="center" vertical="center"/>
    </xf>
    <xf numFmtId="0" fontId="2" fillId="11" borderId="6" xfId="0" applyFont="1" applyFill="1" applyBorder="1" applyAlignment="1">
      <alignment horizontal="center" vertical="center"/>
    </xf>
    <xf numFmtId="0" fontId="3" fillId="12" borderId="7" xfId="0" applyFont="1" applyFill="1" applyBorder="1" applyAlignment="1">
      <alignment horizontal="center" vertical="center"/>
    </xf>
    <xf numFmtId="0" fontId="5" fillId="13" borderId="8" xfId="0" applyFont="1" applyFill="1" applyBorder="1" applyAlignment="1">
      <alignment horizontal="center" vertical="center"/>
    </xf>
    <xf numFmtId="0" fontId="5" fillId="14" borderId="8" xfId="0" applyFont="1" applyFill="1" applyBorder="1" applyAlignment="1">
      <alignment horizontal="center" vertical="center" wrapText="1"/>
    </xf>
    <xf numFmtId="0" fontId="5" fillId="15" borderId="9" xfId="0" applyFont="1" applyFill="1" applyBorder="1" applyAlignment="1">
      <alignment horizontal="center" vertical="center" wrapText="1"/>
    </xf>
    <xf numFmtId="0" fontId="5" fillId="16" borderId="7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top"/>
    </xf>
    <xf numFmtId="0" fontId="3" fillId="5" borderId="2" xfId="0" applyFont="1" applyFill="1" applyBorder="1" applyAlignment="1">
      <alignment horizontal="left" vertical="center"/>
    </xf>
    <xf numFmtId="0" fontId="4" fillId="6" borderId="1" xfId="0" applyFont="1" applyFill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3" fillId="8" borderId="4" xfId="0" applyFont="1" applyFill="1" applyBorder="1" applyAlignment="1">
      <alignment horizontal="left" vertical="center"/>
    </xf>
    <xf numFmtId="0" fontId="3" fillId="9" borderId="4" xfId="0" applyFont="1" applyFill="1" applyBorder="1" applyAlignment="1">
      <alignment horizontal="center" vertical="center"/>
    </xf>
    <xf numFmtId="0" fontId="3" fillId="10" borderId="5" xfId="0" applyFont="1" applyFill="1" applyBorder="1" applyAlignment="1">
      <alignment horizontal="left" vertical="center"/>
    </xf>
    <xf numFmtId="0" fontId="13" fillId="61" borderId="2" xfId="1"/>
    <xf numFmtId="0" fontId="13" fillId="61" borderId="2" xfId="1" applyAlignment="1" applyProtection="1">
      <alignment wrapText="1"/>
      <protection locked="0"/>
    </xf>
    <xf numFmtId="0" fontId="1" fillId="61" borderId="2" xfId="1" applyFont="1" applyAlignment="1">
      <alignment horizontal="left" vertical="top"/>
    </xf>
    <xf numFmtId="0" fontId="12" fillId="61" borderId="9" xfId="1" applyFont="1" applyBorder="1" applyAlignment="1">
      <alignment horizontal="left" vertical="center"/>
    </xf>
    <xf numFmtId="0" fontId="12" fillId="61" borderId="9" xfId="1" applyFont="1" applyBorder="1" applyAlignment="1">
      <alignment horizontal="left" vertical="center"/>
    </xf>
    <xf numFmtId="0" fontId="14" fillId="61" borderId="9" xfId="1" applyFont="1" applyBorder="1" applyAlignment="1">
      <alignment horizontal="center" vertical="center" wrapText="1"/>
    </xf>
    <xf numFmtId="3" fontId="15" fillId="61" borderId="34" xfId="1" applyNumberFormat="1" applyFont="1" applyBorder="1" applyAlignment="1">
      <alignment horizontal="right" vertical="center"/>
    </xf>
    <xf numFmtId="0" fontId="15" fillId="61" borderId="34" xfId="1" applyFont="1" applyBorder="1" applyAlignment="1">
      <alignment horizontal="left" vertical="center"/>
    </xf>
    <xf numFmtId="0" fontId="15" fillId="61" borderId="34" xfId="1" applyFont="1" applyBorder="1" applyAlignment="1">
      <alignment horizontal="center" vertical="center"/>
    </xf>
    <xf numFmtId="0" fontId="15" fillId="61" borderId="34" xfId="1" applyFont="1" applyBorder="1" applyAlignment="1">
      <alignment horizontal="left" vertical="center" wrapText="1"/>
    </xf>
    <xf numFmtId="0" fontId="15" fillId="61" borderId="33" xfId="1" applyFont="1" applyBorder="1" applyAlignment="1">
      <alignment horizontal="center" vertical="center"/>
    </xf>
    <xf numFmtId="3" fontId="15" fillId="61" borderId="7" xfId="1" applyNumberFormat="1" applyFont="1" applyBorder="1" applyAlignment="1">
      <alignment horizontal="right" vertical="center"/>
    </xf>
    <xf numFmtId="0" fontId="16" fillId="61" borderId="38" xfId="1" applyFont="1" applyBorder="1" applyAlignment="1">
      <alignment horizontal="center" vertical="center" wrapText="1"/>
    </xf>
    <xf numFmtId="0" fontId="17" fillId="61" borderId="9" xfId="1" applyFont="1" applyBorder="1" applyAlignment="1">
      <alignment horizontal="center" vertical="center" wrapText="1"/>
    </xf>
    <xf numFmtId="0" fontId="16" fillId="61" borderId="39" xfId="1" applyFont="1" applyBorder="1" applyAlignment="1">
      <alignment horizontal="center" vertical="center" wrapText="1"/>
    </xf>
    <xf numFmtId="0" fontId="16" fillId="61" borderId="9" xfId="1" applyFont="1" applyBorder="1" applyAlignment="1">
      <alignment horizontal="center" vertical="center" wrapText="1"/>
    </xf>
    <xf numFmtId="0" fontId="16" fillId="61" borderId="39" xfId="1" applyFont="1" applyBorder="1" applyAlignment="1">
      <alignment horizontal="center" vertical="center"/>
    </xf>
    <xf numFmtId="0" fontId="16" fillId="61" borderId="40" xfId="1" applyFont="1" applyBorder="1" applyAlignment="1">
      <alignment horizontal="center" vertical="center" wrapText="1"/>
    </xf>
    <xf numFmtId="0" fontId="16" fillId="61" borderId="38" xfId="1" applyFont="1" applyBorder="1" applyAlignment="1">
      <alignment horizontal="center" vertical="center"/>
    </xf>
    <xf numFmtId="0" fontId="16" fillId="61" borderId="9" xfId="1" applyFont="1" applyBorder="1" applyAlignment="1">
      <alignment horizontal="center" vertical="center"/>
    </xf>
    <xf numFmtId="0" fontId="18" fillId="61" borderId="2" xfId="1" applyFont="1" applyAlignment="1">
      <alignment horizontal="left" vertical="top"/>
    </xf>
    <xf numFmtId="0" fontId="16" fillId="61" borderId="41" xfId="1" applyFont="1" applyBorder="1" applyAlignment="1">
      <alignment horizontal="center" vertical="center"/>
    </xf>
    <xf numFmtId="0" fontId="19" fillId="61" borderId="2" xfId="1" applyFont="1" applyAlignment="1">
      <alignment horizontal="left" vertical="center"/>
    </xf>
    <xf numFmtId="0" fontId="20" fillId="61" borderId="2" xfId="1" applyFont="1" applyAlignment="1">
      <alignment horizontal="center" vertical="top"/>
    </xf>
    <xf numFmtId="0" fontId="18" fillId="61" borderId="2" xfId="1" applyFont="1" applyAlignment="1">
      <alignment horizontal="left" vertical="top"/>
    </xf>
    <xf numFmtId="0" fontId="14" fillId="61" borderId="9" xfId="1" applyFont="1" applyBorder="1" applyAlignment="1">
      <alignment horizontal="center" vertical="center"/>
    </xf>
    <xf numFmtId="3" fontId="15" fillId="61" borderId="34" xfId="1" applyNumberFormat="1" applyFont="1" applyBorder="1" applyAlignment="1">
      <alignment horizontal="right" vertical="center"/>
    </xf>
    <xf numFmtId="0" fontId="16" fillId="61" borderId="42" xfId="1" applyFont="1" applyBorder="1" applyAlignment="1">
      <alignment horizontal="center" vertical="center"/>
    </xf>
    <xf numFmtId="0" fontId="16" fillId="61" borderId="43" xfId="1" applyFont="1" applyBorder="1" applyAlignment="1">
      <alignment horizontal="center" vertical="center"/>
    </xf>
    <xf numFmtId="0" fontId="16" fillId="61" borderId="43" xfId="1" applyFont="1" applyBorder="1" applyAlignment="1">
      <alignment horizontal="center" vertical="center"/>
    </xf>
    <xf numFmtId="0" fontId="16" fillId="61" borderId="43" xfId="1" applyFont="1" applyBorder="1" applyAlignment="1">
      <alignment horizontal="center" vertical="center" wrapText="1"/>
    </xf>
    <xf numFmtId="0" fontId="16" fillId="61" borderId="44" xfId="1" applyFont="1" applyBorder="1" applyAlignment="1">
      <alignment horizontal="center" vertical="center" wrapText="1"/>
    </xf>
    <xf numFmtId="0" fontId="12" fillId="61" borderId="2" xfId="1" applyFont="1" applyAlignment="1">
      <alignment horizontal="left" vertical="center"/>
    </xf>
    <xf numFmtId="0" fontId="12" fillId="61" borderId="45" xfId="1" applyFont="1" applyBorder="1" applyAlignment="1">
      <alignment horizontal="left" vertical="center"/>
    </xf>
    <xf numFmtId="0" fontId="1" fillId="61" borderId="2" xfId="1" applyFont="1" applyAlignment="1">
      <alignment horizontal="left" vertical="top"/>
    </xf>
    <xf numFmtId="0" fontId="1" fillId="61" borderId="46" xfId="1" applyFont="1" applyBorder="1" applyAlignment="1">
      <alignment horizontal="left" vertical="top"/>
    </xf>
    <xf numFmtId="3" fontId="21" fillId="54" borderId="7" xfId="1" applyNumberFormat="1" applyFont="1" applyFill="1" applyBorder="1" applyAlignment="1">
      <alignment horizontal="right" vertical="center"/>
    </xf>
    <xf numFmtId="3" fontId="22" fillId="54" borderId="34" xfId="1" applyNumberFormat="1" applyFont="1" applyFill="1" applyBorder="1" applyAlignment="1">
      <alignment horizontal="right" vertical="center"/>
    </xf>
    <xf numFmtId="4" fontId="22" fillId="54" borderId="34" xfId="1" applyNumberFormat="1" applyFont="1" applyFill="1" applyBorder="1" applyAlignment="1">
      <alignment horizontal="right" vertical="center"/>
    </xf>
    <xf numFmtId="0" fontId="22" fillId="54" borderId="34" xfId="1" applyFont="1" applyFill="1" applyBorder="1" applyAlignment="1">
      <alignment horizontal="left" vertical="center" wrapText="1"/>
    </xf>
    <xf numFmtId="0" fontId="9" fillId="54" borderId="33" xfId="1" applyFont="1" applyFill="1" applyBorder="1" applyAlignment="1">
      <alignment horizontal="center" vertical="center"/>
    </xf>
    <xf numFmtId="3" fontId="9" fillId="54" borderId="7" xfId="1" applyNumberFormat="1" applyFont="1" applyFill="1" applyBorder="1" applyAlignment="1">
      <alignment horizontal="right" vertical="center"/>
    </xf>
    <xf numFmtId="3" fontId="9" fillId="54" borderId="34" xfId="1" applyNumberFormat="1" applyFont="1" applyFill="1" applyBorder="1" applyAlignment="1">
      <alignment horizontal="right" vertical="center"/>
    </xf>
    <xf numFmtId="4" fontId="9" fillId="54" borderId="34" xfId="1" applyNumberFormat="1" applyFont="1" applyFill="1" applyBorder="1" applyAlignment="1">
      <alignment horizontal="right" vertical="center"/>
    </xf>
    <xf numFmtId="0" fontId="9" fillId="54" borderId="34" xfId="1" applyFont="1" applyFill="1" applyBorder="1" applyAlignment="1">
      <alignment horizontal="left" vertical="center" wrapText="1"/>
    </xf>
    <xf numFmtId="3" fontId="10" fillId="54" borderId="7" xfId="1" applyNumberFormat="1" applyFont="1" applyFill="1" applyBorder="1" applyAlignment="1">
      <alignment horizontal="right" vertical="center"/>
    </xf>
    <xf numFmtId="3" fontId="10" fillId="54" borderId="34" xfId="1" applyNumberFormat="1" applyFont="1" applyFill="1" applyBorder="1" applyAlignment="1">
      <alignment horizontal="right" vertical="center"/>
    </xf>
    <xf numFmtId="4" fontId="10" fillId="54" borderId="34" xfId="1" applyNumberFormat="1" applyFont="1" applyFill="1" applyBorder="1" applyAlignment="1">
      <alignment horizontal="right" vertical="center"/>
    </xf>
    <xf numFmtId="0" fontId="10" fillId="54" borderId="34" xfId="1" applyFont="1" applyFill="1" applyBorder="1" applyAlignment="1">
      <alignment horizontal="left" vertical="center" wrapText="1"/>
    </xf>
    <xf numFmtId="164" fontId="9" fillId="54" borderId="34" xfId="2" applyNumberFormat="1" applyFont="1" applyFill="1" applyBorder="1" applyAlignment="1">
      <alignment horizontal="right" vertical="center"/>
    </xf>
    <xf numFmtId="3" fontId="5" fillId="54" borderId="7" xfId="1" applyNumberFormat="1" applyFont="1" applyFill="1" applyBorder="1" applyAlignment="1">
      <alignment horizontal="right" vertical="center"/>
    </xf>
    <xf numFmtId="3" fontId="5" fillId="54" borderId="34" xfId="1" applyNumberFormat="1" applyFont="1" applyFill="1" applyBorder="1" applyAlignment="1">
      <alignment horizontal="right" vertical="center"/>
    </xf>
    <xf numFmtId="4" fontId="5" fillId="54" borderId="34" xfId="1" applyNumberFormat="1" applyFont="1" applyFill="1" applyBorder="1" applyAlignment="1">
      <alignment horizontal="right" vertical="center"/>
    </xf>
    <xf numFmtId="0" fontId="5" fillId="54" borderId="34" xfId="1" applyFont="1" applyFill="1" applyBorder="1" applyAlignment="1">
      <alignment horizontal="left" vertical="center" wrapText="1"/>
    </xf>
    <xf numFmtId="43" fontId="9" fillId="54" borderId="34" xfId="2" applyFont="1" applyFill="1" applyBorder="1" applyAlignment="1">
      <alignment horizontal="right" vertical="center"/>
    </xf>
    <xf numFmtId="0" fontId="6" fillId="61" borderId="21" xfId="1" applyFont="1" applyBorder="1" applyAlignment="1">
      <alignment horizontal="center" vertical="center"/>
    </xf>
    <xf numFmtId="0" fontId="6" fillId="61" borderId="18" xfId="1" applyFont="1" applyBorder="1" applyAlignment="1">
      <alignment horizontal="center" vertical="center"/>
    </xf>
    <xf numFmtId="0" fontId="6" fillId="61" borderId="19" xfId="1" applyFont="1" applyBorder="1" applyAlignment="1">
      <alignment horizontal="center" vertical="center"/>
    </xf>
    <xf numFmtId="0" fontId="6" fillId="61" borderId="24" xfId="1" applyFont="1" applyBorder="1" applyAlignment="1">
      <alignment horizontal="center" vertical="center"/>
    </xf>
    <xf numFmtId="0" fontId="8" fillId="61" borderId="23" xfId="1" applyFont="1" applyBorder="1" applyAlignment="1">
      <alignment horizontal="center" vertical="center"/>
    </xf>
    <xf numFmtId="0" fontId="8" fillId="61" borderId="22" xfId="1" applyFont="1" applyBorder="1" applyAlignment="1">
      <alignment horizontal="center" vertical="center"/>
    </xf>
    <xf numFmtId="0" fontId="6" fillId="61" borderId="32" xfId="1" applyFont="1" applyBorder="1" applyAlignment="1">
      <alignment horizontal="center" vertical="center"/>
    </xf>
    <xf numFmtId="0" fontId="6" fillId="61" borderId="29" xfId="1" applyFont="1" applyBorder="1" applyAlignment="1">
      <alignment horizontal="center" vertical="center"/>
    </xf>
    <xf numFmtId="0" fontId="6" fillId="61" borderId="30" xfId="1" applyFont="1" applyBorder="1" applyAlignment="1">
      <alignment horizontal="center" vertical="center"/>
    </xf>
    <xf numFmtId="0" fontId="6" fillId="61" borderId="31" xfId="1" applyFont="1" applyBorder="1" applyAlignment="1">
      <alignment horizontal="center" vertical="center"/>
    </xf>
    <xf numFmtId="0" fontId="6" fillId="61" borderId="28" xfId="1" applyFont="1" applyBorder="1" applyAlignment="1">
      <alignment horizontal="center" vertical="center"/>
    </xf>
    <xf numFmtId="0" fontId="5" fillId="54" borderId="34" xfId="1" applyFont="1" applyFill="1" applyBorder="1" applyAlignment="1">
      <alignment horizontal="left" vertical="center"/>
    </xf>
    <xf numFmtId="0" fontId="5" fillId="54" borderId="33" xfId="1" applyFont="1" applyFill="1" applyBorder="1" applyAlignment="1">
      <alignment horizontal="center" vertical="center"/>
    </xf>
    <xf numFmtId="0" fontId="10" fillId="54" borderId="34" xfId="1" applyFont="1" applyFill="1" applyBorder="1" applyAlignment="1">
      <alignment horizontal="left" vertical="center"/>
    </xf>
    <xf numFmtId="0" fontId="10" fillId="54" borderId="33" xfId="1" applyFont="1" applyFill="1" applyBorder="1" applyAlignment="1">
      <alignment horizontal="center" vertical="center"/>
    </xf>
    <xf numFmtId="0" fontId="9" fillId="54" borderId="34" xfId="1" applyFont="1" applyFill="1" applyBorder="1" applyAlignment="1">
      <alignment horizontal="left" vertical="center"/>
    </xf>
    <xf numFmtId="0" fontId="7" fillId="61" borderId="22" xfId="1" applyFont="1" applyBorder="1" applyAlignment="1">
      <alignment horizontal="center" vertical="center" wrapText="1"/>
    </xf>
    <xf numFmtId="0" fontId="6" fillId="61" borderId="20" xfId="1" applyFont="1" applyBorder="1" applyAlignment="1">
      <alignment horizontal="center" vertical="center"/>
    </xf>
    <xf numFmtId="0" fontId="6" fillId="61" borderId="17" xfId="1" applyFont="1" applyBorder="1" applyAlignment="1">
      <alignment horizontal="center" vertical="center"/>
    </xf>
    <xf numFmtId="0" fontId="5" fillId="59" borderId="16" xfId="1" applyFont="1" applyFill="1" applyBorder="1" applyAlignment="1">
      <alignment horizontal="center" vertical="center"/>
    </xf>
    <xf numFmtId="0" fontId="5" fillId="59" borderId="15" xfId="1" applyFont="1" applyFill="1" applyBorder="1" applyAlignment="1">
      <alignment horizontal="center" vertical="center"/>
    </xf>
    <xf numFmtId="0" fontId="2" fillId="59" borderId="6" xfId="1" applyFont="1" applyFill="1" applyBorder="1" applyAlignment="1">
      <alignment horizontal="center" vertical="center"/>
    </xf>
    <xf numFmtId="0" fontId="5" fillId="59" borderId="7" xfId="1" applyFont="1" applyFill="1" applyBorder="1" applyAlignment="1">
      <alignment horizontal="center" vertical="center" wrapText="1"/>
    </xf>
    <xf numFmtId="0" fontId="5" fillId="59" borderId="9" xfId="1" applyFont="1" applyFill="1" applyBorder="1" applyAlignment="1">
      <alignment horizontal="center" vertical="center" wrapText="1"/>
    </xf>
    <xf numFmtId="0" fontId="5" fillId="59" borderId="13" xfId="1" applyFont="1" applyFill="1" applyBorder="1" applyAlignment="1">
      <alignment horizontal="center" vertical="center" wrapText="1"/>
    </xf>
    <xf numFmtId="0" fontId="5" fillId="59" borderId="12" xfId="1" applyFont="1" applyFill="1" applyBorder="1" applyAlignment="1">
      <alignment horizontal="center" vertical="center" wrapText="1"/>
    </xf>
    <xf numFmtId="0" fontId="5" fillId="59" borderId="14" xfId="1" applyFont="1" applyFill="1" applyBorder="1" applyAlignment="1">
      <alignment horizontal="center" vertical="center" wrapText="1"/>
    </xf>
    <xf numFmtId="0" fontId="5" fillId="59" borderId="11" xfId="1" applyFont="1" applyFill="1" applyBorder="1" applyAlignment="1">
      <alignment horizontal="center" vertical="center" wrapText="1"/>
    </xf>
    <xf numFmtId="0" fontId="5" fillId="59" borderId="10" xfId="1" applyFont="1" applyFill="1" applyBorder="1" applyAlignment="1">
      <alignment horizontal="center" vertical="center" wrapText="1"/>
    </xf>
    <xf numFmtId="0" fontId="5" fillId="59" borderId="8" xfId="1" applyFont="1" applyFill="1" applyBorder="1" applyAlignment="1">
      <alignment horizontal="center" vertical="center"/>
    </xf>
    <xf numFmtId="0" fontId="5" fillId="59" borderId="8" xfId="1" applyFont="1" applyFill="1" applyBorder="1" applyAlignment="1">
      <alignment horizontal="center" vertical="center"/>
    </xf>
    <xf numFmtId="165" fontId="5" fillId="59" borderId="47" xfId="1" applyNumberFormat="1" applyFont="1" applyFill="1" applyBorder="1" applyAlignment="1">
      <alignment horizontal="left" vertical="center"/>
    </xf>
    <xf numFmtId="0" fontId="5" fillId="59" borderId="48" xfId="1" applyFont="1" applyFill="1" applyBorder="1" applyAlignment="1">
      <alignment horizontal="right" vertical="center"/>
    </xf>
    <xf numFmtId="0" fontId="3" fillId="59" borderId="7" xfId="1" applyFont="1" applyFill="1" applyBorder="1" applyAlignment="1">
      <alignment horizontal="center" vertical="center"/>
    </xf>
    <xf numFmtId="0" fontId="3" fillId="59" borderId="49" xfId="1" applyFont="1" applyFill="1" applyBorder="1" applyAlignment="1">
      <alignment horizontal="center" vertical="center"/>
    </xf>
    <xf numFmtId="0" fontId="3" fillId="59" borderId="50" xfId="1" applyFont="1" applyFill="1" applyBorder="1" applyAlignment="1">
      <alignment horizontal="left" vertical="center"/>
    </xf>
    <xf numFmtId="0" fontId="3" fillId="59" borderId="50" xfId="1" applyFont="1" applyFill="1" applyBorder="1" applyAlignment="1">
      <alignment horizontal="center" vertical="center"/>
    </xf>
    <xf numFmtId="0" fontId="3" fillId="59" borderId="51" xfId="1" applyFont="1" applyFill="1" applyBorder="1" applyAlignment="1">
      <alignment horizontal="left" vertical="center"/>
    </xf>
    <xf numFmtId="0" fontId="3" fillId="59" borderId="5" xfId="1" applyFont="1" applyFill="1" applyBorder="1" applyAlignment="1">
      <alignment horizontal="center" vertical="center"/>
    </xf>
    <xf numFmtId="0" fontId="3" fillId="59" borderId="4" xfId="1" applyFont="1" applyFill="1" applyBorder="1" applyAlignment="1">
      <alignment horizontal="left" vertical="center"/>
    </xf>
    <xf numFmtId="0" fontId="3" fillId="59" borderId="4" xfId="1" applyFont="1" applyFill="1" applyBorder="1" applyAlignment="1">
      <alignment horizontal="center" vertical="center"/>
    </xf>
    <xf numFmtId="0" fontId="3" fillId="59" borderId="3" xfId="1" applyFont="1" applyFill="1" applyBorder="1" applyAlignment="1">
      <alignment horizontal="left" vertical="center"/>
    </xf>
    <xf numFmtId="0" fontId="4" fillId="61" borderId="2" xfId="1" applyFont="1" applyAlignment="1">
      <alignment horizontal="right" vertical="center"/>
    </xf>
    <xf numFmtId="0" fontId="4" fillId="61" borderId="2" xfId="1" applyFont="1" applyAlignment="1">
      <alignment horizontal="left" vertical="center"/>
    </xf>
    <xf numFmtId="0" fontId="2" fillId="61" borderId="2" xfId="1" applyFont="1" applyAlignment="1">
      <alignment horizontal="center" vertical="top"/>
    </xf>
    <xf numFmtId="0" fontId="15" fillId="61" borderId="34" xfId="1" applyFont="1" applyBorder="1" applyAlignment="1">
      <alignment horizontal="center" vertical="center"/>
    </xf>
    <xf numFmtId="3" fontId="15" fillId="62" borderId="7" xfId="1" applyNumberFormat="1" applyFont="1" applyFill="1" applyBorder="1" applyAlignment="1">
      <alignment horizontal="right" vertical="center"/>
    </xf>
    <xf numFmtId="3" fontId="15" fillId="62" borderId="34" xfId="1" applyNumberFormat="1" applyFont="1" applyFill="1" applyBorder="1" applyAlignment="1">
      <alignment horizontal="right" vertical="center"/>
    </xf>
    <xf numFmtId="3" fontId="15" fillId="62" borderId="34" xfId="1" applyNumberFormat="1" applyFont="1" applyFill="1" applyBorder="1" applyAlignment="1">
      <alignment horizontal="right" vertical="center"/>
    </xf>
    <xf numFmtId="0" fontId="17" fillId="61" borderId="9" xfId="1" applyFont="1" applyBorder="1" applyAlignment="1">
      <alignment horizontal="center" vertical="center" wrapText="1"/>
    </xf>
    <xf numFmtId="0" fontId="16" fillId="61" borderId="9" xfId="1" applyFont="1" applyBorder="1" applyAlignment="1">
      <alignment horizontal="center" vertical="center"/>
    </xf>
    <xf numFmtId="0" fontId="6" fillId="61" borderId="52" xfId="1" applyFont="1" applyBorder="1" applyAlignment="1">
      <alignment horizontal="center" vertical="center"/>
    </xf>
    <xf numFmtId="0" fontId="6" fillId="61" borderId="17" xfId="1" applyFont="1" applyBorder="1" applyAlignment="1">
      <alignment horizontal="center" vertical="center" wrapText="1"/>
    </xf>
    <xf numFmtId="0" fontId="11" fillId="61" borderId="7" xfId="1" applyFont="1" applyBorder="1" applyAlignment="1">
      <alignment horizontal="right" vertical="center" wrapText="1"/>
    </xf>
    <xf numFmtId="0" fontId="11" fillId="61" borderId="34" xfId="1" applyFont="1" applyBorder="1" applyAlignment="1">
      <alignment horizontal="right" vertical="center"/>
    </xf>
    <xf numFmtId="3" fontId="11" fillId="61" borderId="34" xfId="1" applyNumberFormat="1" applyFont="1" applyBorder="1" applyAlignment="1">
      <alignment horizontal="right" vertical="center"/>
    </xf>
    <xf numFmtId="0" fontId="11" fillId="61" borderId="34" xfId="1" applyFont="1" applyBorder="1" applyAlignment="1">
      <alignment horizontal="left" vertical="center"/>
    </xf>
    <xf numFmtId="0" fontId="9" fillId="61" borderId="34" xfId="1" applyFont="1" applyBorder="1" applyAlignment="1">
      <alignment horizontal="left" vertical="center" wrapText="1"/>
    </xf>
    <xf numFmtId="0" fontId="11" fillId="61" borderId="33" xfId="1" applyFont="1" applyBorder="1" applyAlignment="1">
      <alignment horizontal="center" vertical="center"/>
    </xf>
    <xf numFmtId="164" fontId="11" fillId="61" borderId="34" xfId="2" applyNumberFormat="1" applyFont="1" applyFill="1" applyBorder="1" applyAlignment="1">
      <alignment horizontal="right" vertical="center"/>
    </xf>
    <xf numFmtId="0" fontId="23" fillId="61" borderId="34" xfId="1" applyFont="1" applyBorder="1" applyAlignment="1">
      <alignment horizontal="left" vertical="center"/>
    </xf>
    <xf numFmtId="164" fontId="11" fillId="61" borderId="7" xfId="1" applyNumberFormat="1" applyFont="1" applyBorder="1" applyAlignment="1">
      <alignment horizontal="right" vertical="center" wrapText="1"/>
    </xf>
    <xf numFmtId="164" fontId="11" fillId="61" borderId="34" xfId="1" applyNumberFormat="1" applyFont="1" applyBorder="1" applyAlignment="1">
      <alignment horizontal="right" vertical="center"/>
    </xf>
    <xf numFmtId="0" fontId="11" fillId="62" borderId="34" xfId="1" applyFont="1" applyFill="1" applyBorder="1" applyAlignment="1">
      <alignment horizontal="right" vertical="center"/>
    </xf>
    <xf numFmtId="0" fontId="23" fillId="61" borderId="34" xfId="1" applyFont="1" applyBorder="1" applyAlignment="1">
      <alignment horizontal="left" vertical="center" wrapText="1"/>
    </xf>
    <xf numFmtId="0" fontId="5" fillId="59" borderId="6" xfId="1" applyFont="1" applyFill="1" applyBorder="1" applyAlignment="1">
      <alignment horizontal="center" vertical="center"/>
    </xf>
    <xf numFmtId="0" fontId="5" fillId="59" borderId="53" xfId="1" applyFont="1" applyFill="1" applyBorder="1" applyAlignment="1">
      <alignment horizontal="center" vertical="center" wrapText="1"/>
    </xf>
    <xf numFmtId="0" fontId="5" fillId="59" borderId="54" xfId="1" applyFont="1" applyFill="1" applyBorder="1" applyAlignment="1">
      <alignment horizontal="center" vertical="center" wrapText="1"/>
    </xf>
    <xf numFmtId="0" fontId="5" fillId="59" borderId="55" xfId="1" applyFont="1" applyFill="1" applyBorder="1" applyAlignment="1">
      <alignment horizontal="center" vertical="center" wrapText="1"/>
    </xf>
    <xf numFmtId="0" fontId="5" fillId="59" borderId="56" xfId="1" applyFont="1" applyFill="1" applyBorder="1" applyAlignment="1">
      <alignment horizontal="center" vertical="center" wrapText="1"/>
    </xf>
    <xf numFmtId="0" fontId="3" fillId="59" borderId="34" xfId="1" applyFont="1" applyFill="1" applyBorder="1" applyAlignment="1">
      <alignment horizontal="center" vertical="center" wrapText="1"/>
    </xf>
    <xf numFmtId="0" fontId="3" fillId="59" borderId="57" xfId="1" applyFont="1" applyFill="1" applyBorder="1" applyAlignment="1">
      <alignment horizontal="center" vertical="center" wrapText="1"/>
    </xf>
    <xf numFmtId="0" fontId="5" fillId="59" borderId="58" xfId="1" applyFont="1" applyFill="1" applyBorder="1" applyAlignment="1">
      <alignment horizontal="center" vertical="center"/>
    </xf>
    <xf numFmtId="0" fontId="3" fillId="59" borderId="49" xfId="1" applyFont="1" applyFill="1" applyBorder="1" applyAlignment="1">
      <alignment horizontal="center" vertical="center" wrapText="1"/>
    </xf>
    <xf numFmtId="0" fontId="3" fillId="59" borderId="50" xfId="1" applyFont="1" applyFill="1" applyBorder="1" applyAlignment="1">
      <alignment horizontal="left" vertical="center" wrapText="1"/>
    </xf>
    <xf numFmtId="0" fontId="3" fillId="59" borderId="50" xfId="1" applyFont="1" applyFill="1" applyBorder="1" applyAlignment="1">
      <alignment horizontal="center" vertical="center" wrapText="1"/>
    </xf>
    <xf numFmtId="0" fontId="3" fillId="59" borderId="51" xfId="1" applyFont="1" applyFill="1" applyBorder="1" applyAlignment="1">
      <alignment horizontal="left" vertical="center" wrapText="1"/>
    </xf>
    <xf numFmtId="0" fontId="3" fillId="59" borderId="5" xfId="1" applyFont="1" applyFill="1" applyBorder="1" applyAlignment="1">
      <alignment horizontal="center" vertical="center" wrapText="1"/>
    </xf>
    <xf numFmtId="0" fontId="3" fillId="59" borderId="4" xfId="1" applyFont="1" applyFill="1" applyBorder="1" applyAlignment="1">
      <alignment horizontal="left" vertical="center" wrapText="1"/>
    </xf>
    <xf numFmtId="0" fontId="3" fillId="59" borderId="4" xfId="1" applyFont="1" applyFill="1" applyBorder="1" applyAlignment="1">
      <alignment horizontal="center" vertical="center" wrapText="1"/>
    </xf>
    <xf numFmtId="0" fontId="3" fillId="59" borderId="3" xfId="1" applyFont="1" applyFill="1" applyBorder="1" applyAlignment="1">
      <alignment horizontal="left" vertical="center" wrapText="1"/>
    </xf>
    <xf numFmtId="0" fontId="2" fillId="63" borderId="2" xfId="1" applyFont="1" applyFill="1" applyAlignment="1">
      <alignment horizontal="center" vertical="top"/>
    </xf>
    <xf numFmtId="0" fontId="15" fillId="61" borderId="34" xfId="1" applyFont="1" applyBorder="1" applyAlignment="1">
      <alignment horizontal="right" vertical="center"/>
    </xf>
    <xf numFmtId="0" fontId="15" fillId="61" borderId="34" xfId="1" applyFont="1" applyBorder="1" applyAlignment="1">
      <alignment horizontal="left" vertical="center" wrapText="1"/>
    </xf>
    <xf numFmtId="0" fontId="17" fillId="61" borderId="38" xfId="1" applyFont="1" applyBorder="1" applyAlignment="1">
      <alignment horizontal="center" vertical="center" wrapText="1"/>
    </xf>
    <xf numFmtId="0" fontId="16" fillId="61" borderId="9" xfId="1" applyFont="1" applyBorder="1" applyAlignment="1">
      <alignment horizontal="center" vertical="center" wrapText="1"/>
    </xf>
    <xf numFmtId="3" fontId="24" fillId="64" borderId="59" xfId="1" applyNumberFormat="1" applyFont="1" applyFill="1" applyBorder="1" applyAlignment="1">
      <alignment horizontal="right" vertical="center"/>
    </xf>
    <xf numFmtId="3" fontId="24" fillId="64" borderId="60" xfId="1" applyNumberFormat="1" applyFont="1" applyFill="1" applyBorder="1" applyAlignment="1">
      <alignment horizontal="right" vertical="center"/>
    </xf>
    <xf numFmtId="0" fontId="15" fillId="64" borderId="60" xfId="1" applyFont="1" applyFill="1" applyBorder="1" applyAlignment="1">
      <alignment horizontal="left" vertical="center" wrapText="1"/>
    </xf>
    <xf numFmtId="0" fontId="24" fillId="64" borderId="60" xfId="1" applyFont="1" applyFill="1" applyBorder="1" applyAlignment="1">
      <alignment horizontal="left" vertical="center" wrapText="1"/>
    </xf>
    <xf numFmtId="0" fontId="15" fillId="61" borderId="60" xfId="1" applyFont="1" applyBorder="1" applyAlignment="1">
      <alignment horizontal="center" vertical="center"/>
    </xf>
    <xf numFmtId="0" fontId="15" fillId="61" borderId="60" xfId="1" applyFont="1" applyBorder="1" applyAlignment="1">
      <alignment horizontal="left" vertical="center" wrapText="1"/>
    </xf>
    <xf numFmtId="0" fontId="15" fillId="61" borderId="61" xfId="1" applyFont="1" applyBorder="1" applyAlignment="1">
      <alignment horizontal="center" vertical="center"/>
    </xf>
    <xf numFmtId="3" fontId="15" fillId="54" borderId="59" xfId="1" applyNumberFormat="1" applyFont="1" applyFill="1" applyBorder="1" applyAlignment="1">
      <alignment horizontal="right" vertical="center"/>
    </xf>
    <xf numFmtId="3" fontId="15" fillId="54" borderId="60" xfId="1" applyNumberFormat="1" applyFont="1" applyFill="1" applyBorder="1" applyAlignment="1">
      <alignment horizontal="right" vertical="center"/>
    </xf>
    <xf numFmtId="0" fontId="15" fillId="54" borderId="60" xfId="1" applyFont="1" applyFill="1" applyBorder="1" applyAlignment="1">
      <alignment horizontal="left" vertical="center" wrapText="1"/>
    </xf>
    <xf numFmtId="0" fontId="25" fillId="54" borderId="60" xfId="1" applyFont="1" applyFill="1" applyBorder="1" applyAlignment="1">
      <alignment horizontal="left" vertical="center" wrapText="1"/>
    </xf>
    <xf numFmtId="3" fontId="26" fillId="64" borderId="59" xfId="1" applyNumberFormat="1" applyFont="1" applyFill="1" applyBorder="1" applyAlignment="1">
      <alignment horizontal="right" vertical="center"/>
    </xf>
    <xf numFmtId="3" fontId="26" fillId="64" borderId="60" xfId="1" applyNumberFormat="1" applyFont="1" applyFill="1" applyBorder="1" applyAlignment="1">
      <alignment horizontal="right" vertical="center"/>
    </xf>
    <xf numFmtId="0" fontId="25" fillId="64" borderId="60" xfId="1" applyFont="1" applyFill="1" applyBorder="1" applyAlignment="1">
      <alignment horizontal="left" vertical="center" wrapText="1"/>
    </xf>
    <xf numFmtId="0" fontId="26" fillId="64" borderId="60" xfId="1" applyFont="1" applyFill="1" applyBorder="1" applyAlignment="1">
      <alignment horizontal="left" vertical="center" wrapText="1"/>
    </xf>
    <xf numFmtId="0" fontId="15" fillId="54" borderId="59" xfId="1" applyFont="1" applyFill="1" applyBorder="1" applyAlignment="1">
      <alignment horizontal="right" vertical="center"/>
    </xf>
    <xf numFmtId="0" fontId="16" fillId="61" borderId="62" xfId="1" applyFont="1" applyBorder="1" applyAlignment="1">
      <alignment horizontal="center" vertical="center" wrapText="1"/>
    </xf>
    <xf numFmtId="165" fontId="16" fillId="61" borderId="39" xfId="1" applyNumberFormat="1" applyFont="1" applyBorder="1" applyAlignment="1">
      <alignment horizontal="center" vertical="center" wrapText="1"/>
    </xf>
    <xf numFmtId="0" fontId="16" fillId="61" borderId="39" xfId="1" applyFont="1" applyBorder="1" applyAlignment="1">
      <alignment horizontal="center" vertical="center" wrapText="1"/>
    </xf>
    <xf numFmtId="0" fontId="16" fillId="61" borderId="40" xfId="1" applyFont="1" applyBorder="1" applyAlignment="1">
      <alignment horizontal="center" vertical="center" wrapText="1"/>
    </xf>
    <xf numFmtId="0" fontId="27" fillId="61" borderId="9" xfId="1" applyFont="1" applyBorder="1" applyAlignment="1">
      <alignment horizontal="left" vertical="center"/>
    </xf>
    <xf numFmtId="0" fontId="27" fillId="61" borderId="9" xfId="1" applyFont="1" applyBorder="1" applyAlignment="1">
      <alignment horizontal="left" vertical="center"/>
    </xf>
    <xf numFmtId="0" fontId="28" fillId="61" borderId="9" xfId="1" applyFont="1" applyBorder="1" applyAlignment="1">
      <alignment horizontal="center" vertical="center"/>
    </xf>
    <xf numFmtId="0" fontId="28" fillId="61" borderId="9" xfId="1" applyFont="1" applyBorder="1" applyAlignment="1">
      <alignment horizontal="center" vertical="center"/>
    </xf>
    <xf numFmtId="0" fontId="29" fillId="54" borderId="2" xfId="1" applyFont="1" applyFill="1" applyAlignment="1">
      <alignment horizontal="left" vertical="center"/>
    </xf>
    <xf numFmtId="0" fontId="1" fillId="61" borderId="63" xfId="1" applyFont="1" applyBorder="1" applyAlignment="1">
      <alignment horizontal="left" vertical="top"/>
    </xf>
    <xf numFmtId="3" fontId="29" fillId="61" borderId="64" xfId="1" applyNumberFormat="1" applyFont="1" applyBorder="1" applyAlignment="1">
      <alignment horizontal="right" vertical="center"/>
    </xf>
    <xf numFmtId="3" fontId="29" fillId="61" borderId="65" xfId="1" applyNumberFormat="1" applyFont="1" applyBorder="1" applyAlignment="1">
      <alignment horizontal="right" vertical="center"/>
    </xf>
    <xf numFmtId="3" fontId="29" fillId="61" borderId="65" xfId="1" applyNumberFormat="1" applyFont="1" applyBorder="1" applyAlignment="1">
      <alignment horizontal="right" vertical="center" wrapText="1"/>
    </xf>
    <xf numFmtId="0" fontId="29" fillId="61" borderId="65" xfId="1" applyFont="1" applyBorder="1" applyAlignment="1">
      <alignment horizontal="left" vertical="center"/>
    </xf>
    <xf numFmtId="0" fontId="29" fillId="61" borderId="65" xfId="1" applyFont="1" applyBorder="1" applyAlignment="1">
      <alignment horizontal="center" vertical="center"/>
    </xf>
    <xf numFmtId="0" fontId="29" fillId="61" borderId="66" xfId="1" applyFont="1" applyBorder="1" applyAlignment="1">
      <alignment horizontal="left" vertical="center" wrapText="1"/>
    </xf>
    <xf numFmtId="0" fontId="30" fillId="61" borderId="67" xfId="1" applyFont="1" applyBorder="1" applyAlignment="1">
      <alignment horizontal="center" vertical="center"/>
    </xf>
    <xf numFmtId="0" fontId="27" fillId="61" borderId="68" xfId="1" applyFont="1" applyBorder="1" applyAlignment="1">
      <alignment horizontal="left" vertical="center"/>
    </xf>
    <xf numFmtId="0" fontId="31" fillId="61" borderId="69" xfId="1" applyFont="1" applyBorder="1" applyAlignment="1">
      <alignment horizontal="center" vertical="center"/>
    </xf>
    <xf numFmtId="0" fontId="31" fillId="61" borderId="70" xfId="1" applyFont="1" applyBorder="1" applyAlignment="1">
      <alignment horizontal="center" vertical="center" wrapText="1"/>
    </xf>
    <xf numFmtId="0" fontId="32" fillId="61" borderId="71" xfId="1" applyFont="1" applyBorder="1" applyAlignment="1">
      <alignment horizontal="left" vertical="center"/>
    </xf>
    <xf numFmtId="0" fontId="33" fillId="61" borderId="72" xfId="1" applyFont="1" applyBorder="1" applyAlignment="1">
      <alignment horizontal="center" vertical="center"/>
    </xf>
    <xf numFmtId="0" fontId="9" fillId="54" borderId="64" xfId="1" applyFont="1" applyFill="1" applyBorder="1" applyAlignment="1">
      <alignment horizontal="right" vertical="center"/>
    </xf>
    <xf numFmtId="0" fontId="9" fillId="54" borderId="65" xfId="1" applyFont="1" applyFill="1" applyBorder="1" applyAlignment="1">
      <alignment horizontal="right" vertical="center"/>
    </xf>
    <xf numFmtId="0" fontId="9" fillId="54" borderId="65" xfId="1" applyFont="1" applyFill="1" applyBorder="1" applyAlignment="1">
      <alignment horizontal="right" vertical="center" wrapText="1"/>
    </xf>
    <xf numFmtId="0" fontId="9" fillId="54" borderId="66" xfId="1" applyFont="1" applyFill="1" applyBorder="1" applyAlignment="1">
      <alignment horizontal="left" vertical="center" wrapText="1"/>
    </xf>
    <xf numFmtId="0" fontId="34" fillId="54" borderId="73" xfId="1" applyFont="1" applyFill="1" applyBorder="1" applyAlignment="1">
      <alignment horizontal="center" vertical="center"/>
    </xf>
    <xf numFmtId="0" fontId="15" fillId="61" borderId="74" xfId="1" applyFont="1" applyBorder="1" applyAlignment="1">
      <alignment horizontal="left" vertical="center" wrapText="1"/>
    </xf>
    <xf numFmtId="0" fontId="35" fillId="61" borderId="70" xfId="1" applyFont="1" applyBorder="1" applyAlignment="1">
      <alignment horizontal="center" vertical="center" wrapText="1"/>
    </xf>
    <xf numFmtId="0" fontId="36" fillId="61" borderId="72" xfId="1" applyFont="1" applyBorder="1" applyAlignment="1">
      <alignment horizontal="center" vertical="center"/>
    </xf>
    <xf numFmtId="0" fontId="29" fillId="61" borderId="65" xfId="1" applyFont="1" applyBorder="1" applyAlignment="1">
      <alignment horizontal="right" vertical="center"/>
    </xf>
    <xf numFmtId="0" fontId="9" fillId="54" borderId="75" xfId="1" applyFont="1" applyFill="1" applyBorder="1" applyAlignment="1">
      <alignment horizontal="right" vertical="center" wrapText="1"/>
    </xf>
    <xf numFmtId="0" fontId="9" fillId="54" borderId="65" xfId="1" applyFont="1" applyFill="1" applyBorder="1" applyAlignment="1">
      <alignment horizontal="center" vertical="center"/>
    </xf>
    <xf numFmtId="0" fontId="9" fillId="54" borderId="76" xfId="1" applyFont="1" applyFill="1" applyBorder="1" applyAlignment="1">
      <alignment horizontal="left" vertical="center" wrapText="1"/>
    </xf>
    <xf numFmtId="0" fontId="34" fillId="54" borderId="67" xfId="1" applyFont="1" applyFill="1" applyBorder="1" applyAlignment="1">
      <alignment horizontal="center" vertical="center"/>
    </xf>
    <xf numFmtId="0" fontId="37" fillId="61" borderId="71" xfId="1" applyFont="1" applyBorder="1" applyAlignment="1">
      <alignment horizontal="center" vertical="center"/>
    </xf>
    <xf numFmtId="0" fontId="37" fillId="61" borderId="34" xfId="1" applyFont="1" applyBorder="1" applyAlignment="1">
      <alignment horizontal="center" vertical="center" wrapText="1"/>
    </xf>
    <xf numFmtId="0" fontId="37" fillId="61" borderId="77" xfId="1" applyFont="1" applyBorder="1" applyAlignment="1">
      <alignment horizontal="center" vertical="center" wrapText="1"/>
    </xf>
    <xf numFmtId="0" fontId="36" fillId="61" borderId="71" xfId="1" applyFont="1" applyBorder="1" applyAlignment="1">
      <alignment horizontal="center" vertical="center"/>
    </xf>
    <xf numFmtId="0" fontId="36" fillId="61" borderId="70" xfId="1" applyFont="1" applyBorder="1" applyAlignment="1">
      <alignment horizontal="center" vertical="center" wrapText="1"/>
    </xf>
    <xf numFmtId="0" fontId="38" fillId="59" borderId="78" xfId="1" applyFont="1" applyFill="1" applyBorder="1" applyAlignment="1">
      <alignment horizontal="center" vertical="center"/>
    </xf>
    <xf numFmtId="0" fontId="38" fillId="59" borderId="79" xfId="1" applyFont="1" applyFill="1" applyBorder="1" applyAlignment="1">
      <alignment horizontal="center" vertical="center"/>
    </xf>
    <xf numFmtId="0" fontId="38" fillId="59" borderId="79" xfId="1" applyFont="1" applyFill="1" applyBorder="1" applyAlignment="1">
      <alignment horizontal="center" vertical="center" wrapText="1"/>
    </xf>
    <xf numFmtId="0" fontId="38" fillId="59" borderId="80" xfId="1" applyFont="1" applyFill="1" applyBorder="1" applyAlignment="1">
      <alignment horizontal="center" vertical="center" wrapText="1"/>
    </xf>
    <xf numFmtId="0" fontId="38" fillId="59" borderId="81" xfId="1" applyFont="1" applyFill="1" applyBorder="1" applyAlignment="1">
      <alignment horizontal="center" vertical="center"/>
    </xf>
    <xf numFmtId="0" fontId="38" fillId="59" borderId="82" xfId="1" applyFont="1" applyFill="1" applyBorder="1" applyAlignment="1">
      <alignment horizontal="center" vertical="center"/>
    </xf>
    <xf numFmtId="0" fontId="38" fillId="59" borderId="82" xfId="1" applyFont="1" applyFill="1" applyBorder="1" applyAlignment="1">
      <alignment horizontal="center" vertical="center" wrapText="1"/>
    </xf>
    <xf numFmtId="0" fontId="38" fillId="59" borderId="83" xfId="1" applyFont="1" applyFill="1" applyBorder="1" applyAlignment="1">
      <alignment horizontal="center" vertical="center" wrapText="1"/>
    </xf>
    <xf numFmtId="0" fontId="39" fillId="54" borderId="2" xfId="1" applyFont="1" applyFill="1" applyAlignment="1">
      <alignment horizontal="left" vertical="top"/>
    </xf>
    <xf numFmtId="0" fontId="39" fillId="61" borderId="2" xfId="1" applyFont="1" applyAlignment="1">
      <alignment horizontal="center" vertical="center"/>
    </xf>
    <xf numFmtId="0" fontId="15" fillId="61" borderId="2" xfId="1" applyFont="1" applyAlignment="1">
      <alignment horizontal="left" vertical="top"/>
    </xf>
  </cellXfs>
  <cellStyles count="3">
    <cellStyle name="Comma 2" xfId="2" xr:uid="{A62C7D0D-81D6-4262-8005-0F039D2A6160}"/>
    <cellStyle name="Normal" xfId="0" builtinId="0"/>
    <cellStyle name="Normal 2" xfId="1" xr:uid="{AED4D7D1-7D9A-4632-80D8-44F659FBE485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N41"/>
  <sheetViews>
    <sheetView topLeftCell="A24" workbookViewId="0">
      <selection activeCell="V36" sqref="V36"/>
    </sheetView>
  </sheetViews>
  <sheetFormatPr defaultRowHeight="15"/>
  <cols>
    <col min="1" max="1" width="3.28515625" customWidth="1"/>
    <col min="2" max="2" width="9.28515625" customWidth="1"/>
    <col min="3" max="3" width="38.5703125" customWidth="1"/>
    <col min="4" max="4" width="13.85546875" customWidth="1"/>
    <col min="5" max="5" width="8.140625" customWidth="1"/>
    <col min="6" max="6" width="12.28515625" customWidth="1"/>
    <col min="7" max="7" width="7.85546875" customWidth="1"/>
    <col min="8" max="8" width="13" customWidth="1"/>
    <col min="9" max="9" width="7.5703125" customWidth="1"/>
    <col min="10" max="10" width="13.28515625" customWidth="1"/>
    <col min="11" max="11" width="12.85546875" customWidth="1"/>
    <col min="12" max="12" width="8.5703125" customWidth="1"/>
    <col min="13" max="13" width="12.5703125" customWidth="1"/>
    <col min="14" max="14" width="8.42578125" customWidth="1"/>
  </cols>
  <sheetData>
    <row r="1" spans="1:14">
      <c r="A1" s="2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>
      <c r="A2" s="58" t="s">
        <v>0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</row>
    <row r="3" spans="1:14">
      <c r="A3" s="59" t="s">
        <v>70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</row>
    <row r="4" spans="1:14" ht="15.75" thickBot="1">
      <c r="A4" s="60" t="s">
        <v>1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</row>
    <row r="5" spans="1:14" ht="15.75" thickTop="1">
      <c r="A5" s="61" t="s">
        <v>2</v>
      </c>
      <c r="B5" s="61"/>
      <c r="C5" s="62" t="s">
        <v>3</v>
      </c>
      <c r="D5" s="62"/>
      <c r="E5" s="62"/>
      <c r="F5" s="63" t="s">
        <v>4</v>
      </c>
      <c r="G5" s="63"/>
      <c r="H5" s="63"/>
      <c r="I5" s="63"/>
      <c r="J5" s="64" t="s">
        <v>5</v>
      </c>
      <c r="K5" s="64"/>
      <c r="L5" s="64"/>
      <c r="M5" s="64"/>
      <c r="N5" s="64"/>
    </row>
    <row r="6" spans="1:14" ht="15.75" thickBot="1">
      <c r="A6" s="52" t="s">
        <v>6</v>
      </c>
      <c r="B6" s="52"/>
      <c r="C6" s="52"/>
      <c r="D6" s="53" t="s">
        <v>7</v>
      </c>
      <c r="E6" s="53"/>
      <c r="F6" s="53"/>
      <c r="G6" s="53"/>
      <c r="H6" s="53"/>
      <c r="I6" s="53"/>
      <c r="J6" s="53"/>
      <c r="K6" s="53"/>
      <c r="L6" s="53"/>
      <c r="M6" s="53"/>
      <c r="N6" s="53"/>
    </row>
    <row r="7" spans="1:14" ht="19.5" thickTop="1" thickBot="1">
      <c r="A7" s="52"/>
      <c r="B7" s="52"/>
      <c r="C7" s="52"/>
      <c r="D7" s="54" t="s">
        <v>8</v>
      </c>
      <c r="E7" s="54"/>
      <c r="F7" s="54" t="s">
        <v>9</v>
      </c>
      <c r="G7" s="54"/>
      <c r="H7" s="54" t="s">
        <v>9</v>
      </c>
      <c r="I7" s="54"/>
      <c r="J7" s="3" t="s">
        <v>9</v>
      </c>
      <c r="K7" s="55" t="s">
        <v>9</v>
      </c>
      <c r="L7" s="55"/>
      <c r="M7" s="56" t="s">
        <v>10</v>
      </c>
      <c r="N7" s="57" t="s">
        <v>11</v>
      </c>
    </row>
    <row r="8" spans="1:14" ht="51.75" customHeight="1" thickTop="1" thickBot="1">
      <c r="A8" s="52"/>
      <c r="B8" s="52"/>
      <c r="C8" s="52"/>
      <c r="D8" s="4" t="s">
        <v>12</v>
      </c>
      <c r="E8" s="5" t="s">
        <v>13</v>
      </c>
      <c r="F8" s="6" t="s">
        <v>14</v>
      </c>
      <c r="G8" s="7" t="s">
        <v>13</v>
      </c>
      <c r="H8" s="6" t="s">
        <v>15</v>
      </c>
      <c r="I8" s="7" t="s">
        <v>13</v>
      </c>
      <c r="J8" s="8" t="s">
        <v>16</v>
      </c>
      <c r="K8" s="6" t="s">
        <v>17</v>
      </c>
      <c r="L8" s="7" t="s">
        <v>13</v>
      </c>
      <c r="M8" s="56"/>
      <c r="N8" s="57"/>
    </row>
    <row r="9" spans="1:14" ht="16.5" thickTop="1" thickBot="1">
      <c r="A9" s="52"/>
      <c r="B9" s="52"/>
      <c r="C9" s="52"/>
      <c r="D9" s="9" t="s">
        <v>18</v>
      </c>
      <c r="E9" s="9" t="s">
        <v>19</v>
      </c>
      <c r="F9" s="9" t="s">
        <v>20</v>
      </c>
      <c r="G9" s="9" t="s">
        <v>21</v>
      </c>
      <c r="H9" s="9" t="s">
        <v>22</v>
      </c>
      <c r="I9" s="9" t="s">
        <v>23</v>
      </c>
      <c r="J9" s="9" t="s">
        <v>24</v>
      </c>
      <c r="K9" s="9" t="s">
        <v>25</v>
      </c>
      <c r="L9" s="9" t="s">
        <v>26</v>
      </c>
      <c r="M9" s="9" t="s">
        <v>27</v>
      </c>
      <c r="N9" s="10" t="s">
        <v>28</v>
      </c>
    </row>
    <row r="10" spans="1:14" ht="15.75" thickTop="1">
      <c r="A10" s="50" t="s">
        <v>29</v>
      </c>
      <c r="B10" s="50"/>
      <c r="C10" s="50"/>
      <c r="D10" s="11"/>
      <c r="E10" s="12"/>
      <c r="F10" s="11"/>
      <c r="G10" s="12"/>
      <c r="H10" s="11"/>
      <c r="I10" s="12"/>
      <c r="J10" s="13"/>
      <c r="K10" s="11"/>
      <c r="L10" s="12"/>
      <c r="M10" s="11"/>
      <c r="N10" s="14"/>
    </row>
    <row r="11" spans="1:14">
      <c r="A11" s="51" t="s">
        <v>30</v>
      </c>
      <c r="B11" s="51"/>
      <c r="C11" s="15" t="s">
        <v>31</v>
      </c>
      <c r="D11" s="11"/>
      <c r="E11" s="12"/>
      <c r="F11" s="11"/>
      <c r="G11" s="12"/>
      <c r="H11" s="11"/>
      <c r="I11" s="12"/>
      <c r="J11" s="16"/>
      <c r="K11" s="11"/>
      <c r="L11" s="12"/>
      <c r="M11" s="11"/>
      <c r="N11" s="14"/>
    </row>
    <row r="12" spans="1:14">
      <c r="A12" s="47" t="s">
        <v>32</v>
      </c>
      <c r="B12" s="47"/>
      <c r="C12" s="17" t="s">
        <v>33</v>
      </c>
      <c r="D12" s="18">
        <v>462601702</v>
      </c>
      <c r="E12" s="19">
        <v>100</v>
      </c>
      <c r="F12" s="18">
        <v>491601000</v>
      </c>
      <c r="G12" s="19">
        <v>100</v>
      </c>
      <c r="H12" s="18">
        <v>443729000</v>
      </c>
      <c r="I12" s="19">
        <v>100</v>
      </c>
      <c r="J12" s="18">
        <v>0</v>
      </c>
      <c r="K12" s="18">
        <v>427821820</v>
      </c>
      <c r="L12" s="19">
        <v>100</v>
      </c>
      <c r="M12" s="18">
        <f>H12-K12</f>
        <v>15907180</v>
      </c>
      <c r="N12" s="31">
        <f t="shared" ref="N12" si="0">K12/H12*100</f>
        <v>96.415113729325782</v>
      </c>
    </row>
    <row r="13" spans="1:14" ht="18">
      <c r="A13" s="47"/>
      <c r="B13" s="47"/>
      <c r="C13" s="20" t="s">
        <v>34</v>
      </c>
      <c r="D13" s="21">
        <v>462601702</v>
      </c>
      <c r="E13" s="22">
        <v>100</v>
      </c>
      <c r="F13" s="21">
        <v>491601000</v>
      </c>
      <c r="G13" s="22">
        <v>100</v>
      </c>
      <c r="H13" s="21">
        <f>SUM(H12)</f>
        <v>443729000</v>
      </c>
      <c r="I13" s="22">
        <v>100</v>
      </c>
      <c r="J13" s="21">
        <v>0</v>
      </c>
      <c r="K13" s="21">
        <f>K12</f>
        <v>427821820</v>
      </c>
      <c r="L13" s="22">
        <v>100</v>
      </c>
      <c r="M13" s="21">
        <f>SUM(M12)</f>
        <v>15907180</v>
      </c>
      <c r="N13" s="23">
        <f>N12</f>
        <v>96.415113729325782</v>
      </c>
    </row>
    <row r="14" spans="1:14">
      <c r="A14" s="47"/>
      <c r="B14" s="47"/>
      <c r="C14" s="20" t="s">
        <v>35</v>
      </c>
      <c r="D14" s="21">
        <v>0</v>
      </c>
      <c r="E14" s="22"/>
      <c r="F14" s="21"/>
      <c r="G14" s="22"/>
      <c r="H14" s="21"/>
      <c r="I14" s="22"/>
      <c r="J14" s="21"/>
      <c r="K14" s="21">
        <v>0</v>
      </c>
      <c r="L14" s="22"/>
      <c r="M14" s="21"/>
      <c r="N14" s="23"/>
    </row>
    <row r="15" spans="1:14" ht="15.75" thickBot="1">
      <c r="A15" s="47"/>
      <c r="B15" s="47"/>
      <c r="C15" s="20" t="s">
        <v>36</v>
      </c>
      <c r="D15" s="21">
        <v>462601702</v>
      </c>
      <c r="E15" s="22"/>
      <c r="F15" s="21">
        <v>491601000</v>
      </c>
      <c r="G15" s="22"/>
      <c r="H15" s="21">
        <v>443729000</v>
      </c>
      <c r="I15" s="22"/>
      <c r="J15" s="21"/>
      <c r="K15" s="21">
        <f>K13</f>
        <v>427821820</v>
      </c>
      <c r="L15" s="22"/>
      <c r="M15" s="21">
        <f>M13</f>
        <v>15907180</v>
      </c>
      <c r="N15" s="23"/>
    </row>
    <row r="16" spans="1:14" ht="15.75" thickTop="1">
      <c r="A16" s="48" t="s">
        <v>37</v>
      </c>
      <c r="B16" s="48"/>
      <c r="C16" s="48"/>
      <c r="D16" s="24"/>
      <c r="E16" s="25"/>
      <c r="F16" s="24"/>
      <c r="G16" s="25"/>
      <c r="H16" s="24"/>
      <c r="I16" s="25"/>
      <c r="J16" s="26"/>
      <c r="K16" s="24"/>
      <c r="L16" s="25"/>
      <c r="M16" s="24"/>
      <c r="N16" s="27"/>
    </row>
    <row r="17" spans="1:14">
      <c r="A17" s="49" t="s">
        <v>38</v>
      </c>
      <c r="B17" s="49"/>
      <c r="C17" s="15" t="s">
        <v>31</v>
      </c>
      <c r="D17" s="11"/>
      <c r="E17" s="12"/>
      <c r="F17" s="11"/>
      <c r="G17" s="12"/>
      <c r="H17" s="11"/>
      <c r="I17" s="12"/>
      <c r="J17" s="16"/>
      <c r="K17" s="11"/>
      <c r="L17" s="12"/>
      <c r="M17" s="11"/>
      <c r="N17" s="14"/>
    </row>
    <row r="18" spans="1:14">
      <c r="A18" s="43" t="s">
        <v>39</v>
      </c>
      <c r="B18" s="43"/>
      <c r="C18" s="28" t="s">
        <v>40</v>
      </c>
      <c r="D18" s="29">
        <v>111263068</v>
      </c>
      <c r="E18" s="30">
        <v>24.1</v>
      </c>
      <c r="F18" s="29">
        <v>91960000</v>
      </c>
      <c r="G18" s="30">
        <v>18.7</v>
      </c>
      <c r="H18" s="29">
        <v>109760000</v>
      </c>
      <c r="I18" s="30">
        <v>25</v>
      </c>
      <c r="J18" s="29">
        <f>H18-F18</f>
        <v>17800000</v>
      </c>
      <c r="K18" s="29">
        <v>106532757</v>
      </c>
      <c r="L18" s="30">
        <v>22.5</v>
      </c>
      <c r="M18" s="29">
        <f>H18-K18</f>
        <v>3227243</v>
      </c>
      <c r="N18" s="31">
        <f>K18/H18*100</f>
        <v>97.059727587463556</v>
      </c>
    </row>
    <row r="19" spans="1:14">
      <c r="A19" s="43" t="s">
        <v>41</v>
      </c>
      <c r="B19" s="43"/>
      <c r="C19" s="28" t="s">
        <v>42</v>
      </c>
      <c r="D19" s="29">
        <v>11450769</v>
      </c>
      <c r="E19" s="30">
        <v>2.5</v>
      </c>
      <c r="F19" s="29">
        <v>11621000</v>
      </c>
      <c r="G19" s="30">
        <v>2.4</v>
      </c>
      <c r="H19" s="29">
        <v>12121000</v>
      </c>
      <c r="I19" s="30">
        <v>3</v>
      </c>
      <c r="J19" s="29">
        <f t="shared" ref="J19:J24" si="1">H19-F19</f>
        <v>500000</v>
      </c>
      <c r="K19" s="29">
        <v>11664079</v>
      </c>
      <c r="L19" s="30">
        <v>2.7</v>
      </c>
      <c r="M19" s="29">
        <f t="shared" ref="M19:M24" si="2">H19-K19</f>
        <v>456921</v>
      </c>
      <c r="N19" s="31">
        <f t="shared" ref="N19:N27" si="3">K19/H19*100</f>
        <v>96.23033578087616</v>
      </c>
    </row>
    <row r="20" spans="1:14">
      <c r="A20" s="43" t="s">
        <v>43</v>
      </c>
      <c r="B20" s="43"/>
      <c r="C20" s="28" t="s">
        <v>44</v>
      </c>
      <c r="D20" s="29">
        <v>55201212</v>
      </c>
      <c r="E20" s="30">
        <v>11.9</v>
      </c>
      <c r="F20" s="29">
        <v>91790000</v>
      </c>
      <c r="G20" s="30">
        <v>18.7</v>
      </c>
      <c r="H20" s="29">
        <f>60410000+3000000</f>
        <v>63410000</v>
      </c>
      <c r="I20" s="30">
        <v>14</v>
      </c>
      <c r="J20" s="29">
        <f t="shared" si="1"/>
        <v>-28380000</v>
      </c>
      <c r="K20" s="29">
        <f>50369731+3000000</f>
        <v>53369731</v>
      </c>
      <c r="L20" s="30">
        <v>7.4</v>
      </c>
      <c r="M20" s="29">
        <f t="shared" si="2"/>
        <v>10040269</v>
      </c>
      <c r="N20" s="31">
        <f t="shared" si="3"/>
        <v>84.166111023497876</v>
      </c>
    </row>
    <row r="21" spans="1:14">
      <c r="A21" s="43" t="s">
        <v>45</v>
      </c>
      <c r="B21" s="43"/>
      <c r="C21" s="28" t="s">
        <v>46</v>
      </c>
      <c r="D21" s="29">
        <v>0</v>
      </c>
      <c r="E21" s="30">
        <v>0</v>
      </c>
      <c r="F21" s="29">
        <v>0</v>
      </c>
      <c r="G21" s="30">
        <v>0</v>
      </c>
      <c r="H21" s="29">
        <v>0</v>
      </c>
      <c r="I21" s="30">
        <v>0</v>
      </c>
      <c r="J21" s="29">
        <f t="shared" si="1"/>
        <v>0</v>
      </c>
      <c r="K21" s="29">
        <v>0</v>
      </c>
      <c r="L21" s="30">
        <v>0</v>
      </c>
      <c r="M21" s="29">
        <f t="shared" si="2"/>
        <v>0</v>
      </c>
      <c r="N21" s="31">
        <v>0</v>
      </c>
    </row>
    <row r="22" spans="1:14">
      <c r="A22" s="43" t="s">
        <v>47</v>
      </c>
      <c r="B22" s="43"/>
      <c r="C22" s="28" t="s">
        <v>48</v>
      </c>
      <c r="D22" s="29">
        <v>0</v>
      </c>
      <c r="E22" s="30">
        <v>0</v>
      </c>
      <c r="F22" s="29">
        <v>0</v>
      </c>
      <c r="G22" s="30">
        <v>0</v>
      </c>
      <c r="H22" s="29">
        <v>0</v>
      </c>
      <c r="I22" s="30">
        <v>0</v>
      </c>
      <c r="J22" s="29">
        <f t="shared" si="1"/>
        <v>0</v>
      </c>
      <c r="K22" s="29">
        <v>0</v>
      </c>
      <c r="L22" s="30">
        <v>0</v>
      </c>
      <c r="M22" s="29">
        <f t="shared" si="2"/>
        <v>0</v>
      </c>
      <c r="N22" s="31">
        <v>0</v>
      </c>
    </row>
    <row r="23" spans="1:14">
      <c r="A23" s="43" t="s">
        <v>49</v>
      </c>
      <c r="B23" s="43"/>
      <c r="C23" s="28" t="s">
        <v>50</v>
      </c>
      <c r="D23" s="29">
        <v>0</v>
      </c>
      <c r="E23" s="30">
        <v>0</v>
      </c>
      <c r="F23" s="29">
        <v>0</v>
      </c>
      <c r="G23" s="30">
        <v>0</v>
      </c>
      <c r="H23" s="29">
        <v>0</v>
      </c>
      <c r="I23" s="30">
        <v>0</v>
      </c>
      <c r="J23" s="29">
        <f t="shared" si="1"/>
        <v>0</v>
      </c>
      <c r="K23" s="29">
        <v>0</v>
      </c>
      <c r="L23" s="30">
        <v>0</v>
      </c>
      <c r="M23" s="29">
        <f t="shared" si="2"/>
        <v>0</v>
      </c>
      <c r="N23" s="31">
        <v>0</v>
      </c>
    </row>
    <row r="24" spans="1:14">
      <c r="A24" s="43" t="s">
        <v>51</v>
      </c>
      <c r="B24" s="43"/>
      <c r="C24" s="28" t="s">
        <v>52</v>
      </c>
      <c r="D24" s="29">
        <v>283447553</v>
      </c>
      <c r="E24" s="30">
        <v>61.3</v>
      </c>
      <c r="F24" s="29">
        <v>270000000</v>
      </c>
      <c r="G24" s="30">
        <v>54.9</v>
      </c>
      <c r="H24" s="29">
        <v>243280000</v>
      </c>
      <c r="I24" s="30">
        <v>54.9</v>
      </c>
      <c r="J24" s="29">
        <f t="shared" si="1"/>
        <v>-26720000</v>
      </c>
      <c r="K24" s="29">
        <v>241213613</v>
      </c>
      <c r="L24" s="30">
        <v>67.3</v>
      </c>
      <c r="M24" s="29">
        <f t="shared" si="2"/>
        <v>2066387</v>
      </c>
      <c r="N24" s="31">
        <f t="shared" si="3"/>
        <v>99.150613696152575</v>
      </c>
    </row>
    <row r="25" spans="1:14">
      <c r="A25" s="43"/>
      <c r="B25" s="43"/>
      <c r="C25" s="32" t="s">
        <v>53</v>
      </c>
      <c r="D25" s="33">
        <v>461362602</v>
      </c>
      <c r="E25" s="34">
        <v>99.7</v>
      </c>
      <c r="F25" s="33">
        <v>465371000</v>
      </c>
      <c r="G25" s="34">
        <v>94.7</v>
      </c>
      <c r="H25" s="33">
        <v>428571000</v>
      </c>
      <c r="I25" s="34">
        <v>97</v>
      </c>
      <c r="J25" s="33">
        <f>SUM(J18:J24)</f>
        <v>-36800000</v>
      </c>
      <c r="K25" s="33">
        <f>SUM(K18:K24)</f>
        <v>412780180</v>
      </c>
      <c r="L25" s="34">
        <v>100</v>
      </c>
      <c r="M25" s="33">
        <f>SUM(M18:M24)</f>
        <v>15790820</v>
      </c>
      <c r="N25" s="41">
        <f t="shared" si="3"/>
        <v>96.315471648804987</v>
      </c>
    </row>
    <row r="26" spans="1:14">
      <c r="A26" s="43" t="s">
        <v>54</v>
      </c>
      <c r="B26" s="43"/>
      <c r="C26" s="28" t="s">
        <v>55</v>
      </c>
      <c r="D26" s="29">
        <v>0</v>
      </c>
      <c r="E26" s="30">
        <v>0</v>
      </c>
      <c r="F26" s="29">
        <v>0</v>
      </c>
      <c r="G26" s="30">
        <v>0</v>
      </c>
      <c r="H26" s="29">
        <v>0</v>
      </c>
      <c r="I26" s="30">
        <v>0</v>
      </c>
      <c r="J26" s="29">
        <v>0</v>
      </c>
      <c r="K26" s="29">
        <v>0</v>
      </c>
      <c r="L26" s="30">
        <v>0</v>
      </c>
      <c r="M26" s="29">
        <v>0</v>
      </c>
      <c r="N26" s="31">
        <v>0</v>
      </c>
    </row>
    <row r="27" spans="1:14" ht="14.25" customHeight="1">
      <c r="A27" s="43" t="s">
        <v>56</v>
      </c>
      <c r="B27" s="43"/>
      <c r="C27" s="28" t="s">
        <v>57</v>
      </c>
      <c r="D27" s="29">
        <v>1239100</v>
      </c>
      <c r="E27" s="30">
        <v>0.3</v>
      </c>
      <c r="F27" s="29">
        <v>26230000</v>
      </c>
      <c r="G27" s="30">
        <v>5.3</v>
      </c>
      <c r="H27" s="29">
        <v>15158000</v>
      </c>
      <c r="I27" s="30">
        <v>5.3</v>
      </c>
      <c r="J27" s="29">
        <f>H27-F27</f>
        <v>-11072000</v>
      </c>
      <c r="K27" s="29">
        <v>15041640</v>
      </c>
      <c r="L27" s="30">
        <v>0</v>
      </c>
      <c r="M27" s="29">
        <f t="shared" ref="M27" si="4">H27-K27</f>
        <v>116360</v>
      </c>
      <c r="N27" s="31">
        <f t="shared" si="3"/>
        <v>99.232352553107276</v>
      </c>
    </row>
    <row r="28" spans="1:14" ht="22.5" customHeight="1">
      <c r="A28" s="43"/>
      <c r="B28" s="43"/>
      <c r="C28" s="32" t="s">
        <v>58</v>
      </c>
      <c r="D28" s="33">
        <v>1239100</v>
      </c>
      <c r="E28" s="34">
        <v>0.3</v>
      </c>
      <c r="F28" s="33">
        <v>26230000</v>
      </c>
      <c r="G28" s="34">
        <v>5.3</v>
      </c>
      <c r="H28" s="33">
        <v>15158000</v>
      </c>
      <c r="I28" s="34">
        <v>3</v>
      </c>
      <c r="J28" s="33">
        <f>J27</f>
        <v>-11072000</v>
      </c>
      <c r="K28" s="33">
        <f>K27</f>
        <v>15041640</v>
      </c>
      <c r="L28" s="34">
        <v>0</v>
      </c>
      <c r="M28" s="33">
        <f>M27</f>
        <v>116360</v>
      </c>
      <c r="N28" s="35">
        <f>N27</f>
        <v>99.232352553107276</v>
      </c>
    </row>
    <row r="29" spans="1:14">
      <c r="A29" s="43" t="s">
        <v>54</v>
      </c>
      <c r="B29" s="43"/>
      <c r="C29" s="28" t="s">
        <v>55</v>
      </c>
      <c r="D29" s="29">
        <v>0</v>
      </c>
      <c r="E29" s="30">
        <v>0</v>
      </c>
      <c r="F29" s="29">
        <v>0</v>
      </c>
      <c r="G29" s="30">
        <v>0</v>
      </c>
      <c r="H29" s="29">
        <v>0</v>
      </c>
      <c r="I29" s="30">
        <v>0</v>
      </c>
      <c r="J29" s="29">
        <v>0</v>
      </c>
      <c r="K29" s="29">
        <v>0</v>
      </c>
      <c r="L29" s="30">
        <v>0</v>
      </c>
      <c r="M29" s="29">
        <v>0</v>
      </c>
      <c r="N29" s="31">
        <v>0</v>
      </c>
    </row>
    <row r="30" spans="1:14">
      <c r="A30" s="43" t="s">
        <v>56</v>
      </c>
      <c r="B30" s="43"/>
      <c r="C30" s="28" t="s">
        <v>57</v>
      </c>
      <c r="D30" s="29">
        <v>0</v>
      </c>
      <c r="E30" s="30">
        <v>0</v>
      </c>
      <c r="F30" s="29">
        <v>0</v>
      </c>
      <c r="G30" s="30">
        <v>0</v>
      </c>
      <c r="H30" s="29">
        <v>0</v>
      </c>
      <c r="I30" s="30">
        <v>0</v>
      </c>
      <c r="J30" s="29">
        <v>0</v>
      </c>
      <c r="K30" s="29">
        <v>0</v>
      </c>
      <c r="L30" s="30">
        <v>0</v>
      </c>
      <c r="M30" s="29">
        <v>0</v>
      </c>
      <c r="N30" s="31">
        <v>0</v>
      </c>
    </row>
    <row r="31" spans="1:14" ht="18">
      <c r="A31" s="43"/>
      <c r="B31" s="43"/>
      <c r="C31" s="32" t="s">
        <v>59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3">
        <v>0</v>
      </c>
      <c r="K31" s="33">
        <v>0</v>
      </c>
      <c r="L31" s="34">
        <v>0</v>
      </c>
      <c r="M31" s="33">
        <v>0</v>
      </c>
      <c r="N31" s="35">
        <v>0</v>
      </c>
    </row>
    <row r="32" spans="1:14">
      <c r="A32" s="43"/>
      <c r="B32" s="43"/>
      <c r="C32" s="32" t="s">
        <v>60</v>
      </c>
      <c r="D32" s="33">
        <v>1239100</v>
      </c>
      <c r="E32" s="34">
        <v>0.3</v>
      </c>
      <c r="F32" s="33">
        <v>26230000</v>
      </c>
      <c r="G32" s="34">
        <v>5.3</v>
      </c>
      <c r="H32" s="33">
        <v>15158000</v>
      </c>
      <c r="I32" s="34">
        <v>3</v>
      </c>
      <c r="J32" s="33">
        <f>H32-F32</f>
        <v>-11072000</v>
      </c>
      <c r="K32" s="33">
        <v>0</v>
      </c>
      <c r="L32" s="34">
        <v>0</v>
      </c>
      <c r="M32" s="33">
        <f>M28</f>
        <v>116360</v>
      </c>
      <c r="N32" s="35">
        <v>0</v>
      </c>
    </row>
    <row r="33" spans="1:14" ht="23.25" customHeight="1">
      <c r="A33" s="43"/>
      <c r="B33" s="43"/>
      <c r="C33" s="32" t="s">
        <v>61</v>
      </c>
      <c r="D33" s="33">
        <v>462601702</v>
      </c>
      <c r="E33" s="34">
        <v>100</v>
      </c>
      <c r="F33" s="33">
        <v>491601000</v>
      </c>
      <c r="G33" s="34">
        <v>100</v>
      </c>
      <c r="H33" s="33">
        <v>443729000</v>
      </c>
      <c r="I33" s="34">
        <v>100</v>
      </c>
      <c r="J33" s="33">
        <f>J25+J32</f>
        <v>-47872000</v>
      </c>
      <c r="K33" s="33">
        <f>K25+K28+K31+K32+K34</f>
        <v>427821820</v>
      </c>
      <c r="L33" s="34">
        <v>100</v>
      </c>
      <c r="M33" s="33">
        <f>M25+M32</f>
        <v>15907180</v>
      </c>
      <c r="N33" s="41">
        <f t="shared" ref="N33" si="5">K33/H33*100</f>
        <v>96.415113729325782</v>
      </c>
    </row>
    <row r="34" spans="1:14">
      <c r="A34" s="43"/>
      <c r="B34" s="43"/>
      <c r="C34" s="32" t="s">
        <v>35</v>
      </c>
      <c r="D34" s="33">
        <v>0</v>
      </c>
      <c r="E34" s="34"/>
      <c r="F34" s="33"/>
      <c r="G34" s="34"/>
      <c r="H34" s="33"/>
      <c r="I34" s="34"/>
      <c r="J34" s="33"/>
      <c r="K34" s="33">
        <v>0</v>
      </c>
      <c r="L34" s="34"/>
      <c r="M34" s="33"/>
      <c r="N34" s="35"/>
    </row>
    <row r="35" spans="1:14" ht="25.5" customHeight="1" thickBot="1">
      <c r="A35" s="43"/>
      <c r="B35" s="43"/>
      <c r="C35" s="32" t="s">
        <v>62</v>
      </c>
      <c r="D35" s="33">
        <v>462601702</v>
      </c>
      <c r="E35" s="34"/>
      <c r="F35" s="33">
        <v>491601000</v>
      </c>
      <c r="G35" s="34"/>
      <c r="H35" s="33">
        <v>443729000</v>
      </c>
      <c r="I35" s="34"/>
      <c r="J35" s="33"/>
      <c r="K35" s="33">
        <f>K33</f>
        <v>427821820</v>
      </c>
      <c r="L35" s="34"/>
      <c r="M35" s="33">
        <v>15907180</v>
      </c>
      <c r="N35" s="35"/>
    </row>
    <row r="36" spans="1:14" ht="16.5" thickTop="1" thickBot="1">
      <c r="A36" s="44"/>
      <c r="B36" s="44"/>
      <c r="C36" s="36" t="s">
        <v>63</v>
      </c>
      <c r="D36" s="37" t="s">
        <v>64</v>
      </c>
      <c r="E36" s="38"/>
      <c r="F36" s="38">
        <v>42</v>
      </c>
      <c r="G36" s="38"/>
      <c r="H36" s="38">
        <v>42</v>
      </c>
      <c r="I36" s="38"/>
      <c r="J36" s="38"/>
      <c r="K36" s="38">
        <v>41</v>
      </c>
      <c r="L36" s="38"/>
      <c r="M36" s="38"/>
      <c r="N36" s="39"/>
    </row>
    <row r="37" spans="1:14" ht="15.75" thickTop="1">
      <c r="A37" s="45"/>
      <c r="B37" s="45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</row>
    <row r="38" spans="1:14">
      <c r="A38" s="45"/>
      <c r="B38" s="45"/>
      <c r="C38" s="46" t="s">
        <v>68</v>
      </c>
      <c r="D38" s="46"/>
      <c r="E38" s="46"/>
      <c r="F38" s="40"/>
      <c r="G38" s="40" t="s">
        <v>65</v>
      </c>
      <c r="H38" s="40" t="s">
        <v>69</v>
      </c>
      <c r="I38" s="42"/>
      <c r="J38" s="42"/>
      <c r="K38" s="42"/>
      <c r="L38" s="42"/>
      <c r="M38" s="1"/>
      <c r="N38" s="1"/>
    </row>
    <row r="39" spans="1:14">
      <c r="A39" s="45"/>
      <c r="B39" s="45"/>
      <c r="C39" s="46"/>
      <c r="D39" s="46"/>
      <c r="E39" s="46"/>
      <c r="F39" s="40"/>
      <c r="G39" s="40" t="s">
        <v>66</v>
      </c>
      <c r="H39" s="40"/>
      <c r="I39" s="42"/>
      <c r="J39" s="42"/>
      <c r="K39" s="42"/>
      <c r="L39" s="42"/>
      <c r="M39" s="1"/>
      <c r="N39" s="1"/>
    </row>
    <row r="40" spans="1:14">
      <c r="A40" s="45"/>
      <c r="B40" s="45"/>
      <c r="C40" s="46"/>
      <c r="D40" s="46"/>
      <c r="E40" s="46"/>
      <c r="F40" s="42"/>
      <c r="G40" s="42" t="s">
        <v>67</v>
      </c>
      <c r="H40" s="42" t="s">
        <v>71</v>
      </c>
      <c r="I40" s="42"/>
      <c r="J40" s="42"/>
      <c r="K40" s="42"/>
      <c r="L40" s="42"/>
      <c r="M40" s="1"/>
      <c r="N40" s="1"/>
    </row>
    <row r="41" spans="1:14">
      <c r="A41" s="1"/>
      <c r="B41" s="1"/>
      <c r="C41" s="46"/>
      <c r="D41" s="46"/>
      <c r="E41" s="46"/>
      <c r="F41" s="42"/>
      <c r="G41" s="42"/>
      <c r="H41" s="42"/>
      <c r="I41" s="42"/>
      <c r="J41" s="42"/>
      <c r="K41" s="42"/>
      <c r="L41" s="42"/>
      <c r="M41" s="1"/>
      <c r="N41" s="1"/>
    </row>
  </sheetData>
  <mergeCells count="51">
    <mergeCell ref="A2:N2"/>
    <mergeCell ref="A3:N3"/>
    <mergeCell ref="A4:N4"/>
    <mergeCell ref="A5:B5"/>
    <mergeCell ref="C5:E5"/>
    <mergeCell ref="F5:I5"/>
    <mergeCell ref="J5:N5"/>
    <mergeCell ref="A6:C9"/>
    <mergeCell ref="D6:N6"/>
    <mergeCell ref="D7:E7"/>
    <mergeCell ref="F7:G7"/>
    <mergeCell ref="H7:I7"/>
    <mergeCell ref="K7:L7"/>
    <mergeCell ref="M7:M8"/>
    <mergeCell ref="N7:N8"/>
    <mergeCell ref="A10:C10"/>
    <mergeCell ref="A11:B11"/>
    <mergeCell ref="A12:B12"/>
    <mergeCell ref="A13:B13"/>
    <mergeCell ref="A14:B14"/>
    <mergeCell ref="A15:B15"/>
    <mergeCell ref="A16:C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40"/>
    <mergeCell ref="C38:E41"/>
    <mergeCell ref="I38:L38"/>
    <mergeCell ref="I39:L39"/>
    <mergeCell ref="F40:F41"/>
    <mergeCell ref="G40:G41"/>
    <mergeCell ref="H40:H41"/>
    <mergeCell ref="I40:L41"/>
  </mergeCells>
  <pageMargins left="0" right="0" top="0" bottom="0" header="0" footer="0"/>
  <pageSetup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B33FB5-0B16-4711-9DFC-64398B9FDDB8}">
  <sheetPr>
    <outlinePr summaryBelow="0"/>
  </sheetPr>
  <dimension ref="A1:P25"/>
  <sheetViews>
    <sheetView workbookViewId="0">
      <selection activeCell="V17" sqref="V17"/>
    </sheetView>
  </sheetViews>
  <sheetFormatPr defaultRowHeight="15"/>
  <cols>
    <col min="1" max="1" width="0.140625" style="65" customWidth="1"/>
    <col min="2" max="2" width="6" style="65" customWidth="1"/>
    <col min="3" max="3" width="5" style="65" customWidth="1"/>
    <col min="4" max="4" width="14" style="65" customWidth="1"/>
    <col min="5" max="5" width="11.7109375" style="65" customWidth="1"/>
    <col min="6" max="6" width="13.28515625" style="65" customWidth="1"/>
    <col min="7" max="7" width="11.85546875" style="65" customWidth="1"/>
    <col min="8" max="8" width="11" style="65" customWidth="1"/>
    <col min="9" max="9" width="11.42578125" style="65" customWidth="1"/>
    <col min="10" max="10" width="12" style="65" customWidth="1"/>
    <col min="11" max="11" width="13.28515625" style="65" customWidth="1"/>
    <col min="12" max="12" width="11" style="65" customWidth="1"/>
    <col min="13" max="13" width="12.140625" style="65" customWidth="1"/>
    <col min="14" max="14" width="10.5703125" style="65" customWidth="1"/>
    <col min="15" max="15" width="12" style="65" customWidth="1"/>
    <col min="16" max="16" width="12.7109375" style="65" customWidth="1"/>
    <col min="17" max="16384" width="9.140625" style="65"/>
  </cols>
  <sheetData>
    <row r="1" spans="1:16">
      <c r="A1" s="66"/>
      <c r="B1" s="89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</row>
    <row r="2" spans="1:16">
      <c r="A2" s="66"/>
      <c r="B2" s="88" t="s">
        <v>99</v>
      </c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</row>
    <row r="3" spans="1:16" ht="15.75" thickBot="1">
      <c r="A3" s="66"/>
      <c r="B3" s="87" t="s">
        <v>70</v>
      </c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</row>
    <row r="4" spans="1:16" ht="16.5" thickTop="1" thickBot="1">
      <c r="A4" s="85"/>
      <c r="B4" s="82" t="s">
        <v>98</v>
      </c>
      <c r="C4" s="79" t="s">
        <v>97</v>
      </c>
      <c r="D4" s="81" t="s">
        <v>96</v>
      </c>
      <c r="E4" s="79" t="s">
        <v>9</v>
      </c>
      <c r="F4" s="79" t="s">
        <v>95</v>
      </c>
      <c r="G4" s="86" t="s">
        <v>94</v>
      </c>
      <c r="H4" s="86"/>
      <c r="I4" s="86"/>
      <c r="J4" s="86"/>
      <c r="K4" s="86"/>
      <c r="L4" s="86"/>
      <c r="M4" s="86"/>
      <c r="N4" s="86"/>
      <c r="O4" s="86"/>
      <c r="P4" s="86"/>
    </row>
    <row r="5" spans="1:16" ht="16.5" thickTop="1" thickBot="1">
      <c r="A5" s="85"/>
      <c r="B5" s="82"/>
      <c r="C5" s="79"/>
      <c r="D5" s="81"/>
      <c r="E5" s="79"/>
      <c r="F5" s="79"/>
      <c r="G5" s="84" t="s">
        <v>54</v>
      </c>
      <c r="H5" s="84" t="s">
        <v>56</v>
      </c>
      <c r="I5" s="84" t="s">
        <v>39</v>
      </c>
      <c r="J5" s="84" t="s">
        <v>41</v>
      </c>
      <c r="K5" s="84" t="s">
        <v>43</v>
      </c>
      <c r="L5" s="84" t="s">
        <v>45</v>
      </c>
      <c r="M5" s="84" t="s">
        <v>47</v>
      </c>
      <c r="N5" s="84" t="s">
        <v>49</v>
      </c>
      <c r="O5" s="84" t="s">
        <v>51</v>
      </c>
      <c r="P5" s="83" t="s">
        <v>76</v>
      </c>
    </row>
    <row r="6" spans="1:16" ht="27.75" thickTop="1">
      <c r="A6" s="66"/>
      <c r="B6" s="82"/>
      <c r="C6" s="79"/>
      <c r="D6" s="81"/>
      <c r="E6" s="80" t="s">
        <v>93</v>
      </c>
      <c r="F6" s="79"/>
      <c r="G6" s="78" t="s">
        <v>92</v>
      </c>
      <c r="H6" s="78" t="s">
        <v>91</v>
      </c>
      <c r="I6" s="78" t="s">
        <v>90</v>
      </c>
      <c r="J6" s="78" t="s">
        <v>89</v>
      </c>
      <c r="K6" s="78" t="s">
        <v>88</v>
      </c>
      <c r="L6" s="78" t="s">
        <v>87</v>
      </c>
      <c r="M6" s="78" t="s">
        <v>86</v>
      </c>
      <c r="N6" s="78" t="s">
        <v>85</v>
      </c>
      <c r="O6" s="78" t="s">
        <v>84</v>
      </c>
      <c r="P6" s="77" t="s">
        <v>76</v>
      </c>
    </row>
    <row r="7" spans="1:16">
      <c r="A7" s="66"/>
      <c r="B7" s="75" t="s">
        <v>5</v>
      </c>
      <c r="C7" s="73" t="s">
        <v>83</v>
      </c>
      <c r="D7" s="74" t="s">
        <v>82</v>
      </c>
      <c r="E7" s="73">
        <v>2025</v>
      </c>
      <c r="F7" s="72" t="s">
        <v>79</v>
      </c>
      <c r="G7" s="71">
        <v>0</v>
      </c>
      <c r="H7" s="71">
        <v>26230000</v>
      </c>
      <c r="I7" s="71">
        <v>91960000</v>
      </c>
      <c r="J7" s="71">
        <v>11621000</v>
      </c>
      <c r="K7" s="71">
        <v>88790000</v>
      </c>
      <c r="L7" s="71">
        <v>0</v>
      </c>
      <c r="M7" s="71">
        <v>0</v>
      </c>
      <c r="N7" s="71">
        <v>0</v>
      </c>
      <c r="O7" s="71">
        <v>270000000</v>
      </c>
      <c r="P7" s="76">
        <v>488601000</v>
      </c>
    </row>
    <row r="8" spans="1:16">
      <c r="A8" s="66"/>
      <c r="B8" s="75" t="s">
        <v>5</v>
      </c>
      <c r="C8" s="73" t="s">
        <v>83</v>
      </c>
      <c r="D8" s="74" t="s">
        <v>82</v>
      </c>
      <c r="E8" s="73">
        <v>2025</v>
      </c>
      <c r="F8" s="72" t="s">
        <v>78</v>
      </c>
      <c r="G8" s="71">
        <v>0</v>
      </c>
      <c r="H8" s="71">
        <v>15158000</v>
      </c>
      <c r="I8" s="71">
        <v>109760000</v>
      </c>
      <c r="J8" s="71">
        <v>12121000</v>
      </c>
      <c r="K8" s="71">
        <v>60410000</v>
      </c>
      <c r="L8" s="71">
        <v>0</v>
      </c>
      <c r="M8" s="71">
        <v>0</v>
      </c>
      <c r="N8" s="71">
        <v>0</v>
      </c>
      <c r="O8" s="71">
        <v>243280000</v>
      </c>
      <c r="P8" s="76">
        <f>SUM(G8:O8)</f>
        <v>440729000</v>
      </c>
    </row>
    <row r="9" spans="1:16">
      <c r="A9" s="66"/>
      <c r="B9" s="75" t="s">
        <v>5</v>
      </c>
      <c r="C9" s="73" t="s">
        <v>83</v>
      </c>
      <c r="D9" s="74" t="s">
        <v>82</v>
      </c>
      <c r="E9" s="73">
        <v>2025</v>
      </c>
      <c r="F9" s="72" t="s">
        <v>77</v>
      </c>
      <c r="G9" s="71">
        <v>0</v>
      </c>
      <c r="H9" s="71">
        <v>15041640</v>
      </c>
      <c r="I9" s="71">
        <v>106532757</v>
      </c>
      <c r="J9" s="71">
        <v>11664079</v>
      </c>
      <c r="K9" s="71">
        <v>50369731</v>
      </c>
      <c r="L9" s="71">
        <v>0</v>
      </c>
      <c r="M9" s="71">
        <v>0</v>
      </c>
      <c r="N9" s="71">
        <v>0</v>
      </c>
      <c r="O9" s="71">
        <v>241213613</v>
      </c>
      <c r="P9" s="76">
        <f>SUM(G9:O9)</f>
        <v>424821820</v>
      </c>
    </row>
    <row r="10" spans="1:16">
      <c r="A10" s="66"/>
      <c r="B10" s="75" t="s">
        <v>5</v>
      </c>
      <c r="C10" s="73" t="s">
        <v>83</v>
      </c>
      <c r="D10" s="74" t="s">
        <v>82</v>
      </c>
      <c r="E10" s="73">
        <v>2025</v>
      </c>
      <c r="F10" s="72" t="s">
        <v>75</v>
      </c>
      <c r="G10" s="71">
        <v>0</v>
      </c>
      <c r="H10" s="71">
        <v>0</v>
      </c>
      <c r="I10" s="71">
        <v>0</v>
      </c>
      <c r="J10" s="71">
        <v>0</v>
      </c>
      <c r="K10" s="71"/>
      <c r="L10" s="71">
        <v>0</v>
      </c>
      <c r="M10" s="71">
        <v>0</v>
      </c>
      <c r="N10" s="71">
        <v>0</v>
      </c>
      <c r="O10" s="71">
        <v>0</v>
      </c>
      <c r="P10" s="76"/>
    </row>
    <row r="11" spans="1:16" ht="32.25" customHeight="1">
      <c r="A11" s="66"/>
      <c r="B11" s="75" t="s">
        <v>5</v>
      </c>
      <c r="C11" s="73" t="s">
        <v>81</v>
      </c>
      <c r="D11" s="74" t="s">
        <v>80</v>
      </c>
      <c r="E11" s="73">
        <v>2025</v>
      </c>
      <c r="F11" s="72" t="s">
        <v>79</v>
      </c>
      <c r="G11" s="71">
        <v>0</v>
      </c>
      <c r="H11" s="71">
        <v>0</v>
      </c>
      <c r="I11" s="71">
        <v>0</v>
      </c>
      <c r="J11" s="71">
        <v>0</v>
      </c>
      <c r="K11" s="71">
        <v>3000000</v>
      </c>
      <c r="L11" s="71">
        <v>0</v>
      </c>
      <c r="M11" s="71">
        <v>0</v>
      </c>
      <c r="N11" s="71">
        <v>0</v>
      </c>
      <c r="O11" s="71">
        <v>0</v>
      </c>
      <c r="P11" s="76">
        <v>3000000</v>
      </c>
    </row>
    <row r="12" spans="1:16" ht="23.25" customHeight="1">
      <c r="A12" s="66"/>
      <c r="B12" s="75" t="s">
        <v>5</v>
      </c>
      <c r="C12" s="73" t="s">
        <v>81</v>
      </c>
      <c r="D12" s="74" t="s">
        <v>80</v>
      </c>
      <c r="E12" s="73">
        <v>2025</v>
      </c>
      <c r="F12" s="72" t="s">
        <v>78</v>
      </c>
      <c r="G12" s="71">
        <v>0</v>
      </c>
      <c r="H12" s="71">
        <v>0</v>
      </c>
      <c r="I12" s="71">
        <v>0</v>
      </c>
      <c r="J12" s="71">
        <v>0</v>
      </c>
      <c r="K12" s="71">
        <v>3000000</v>
      </c>
      <c r="L12" s="71">
        <v>0</v>
      </c>
      <c r="M12" s="71">
        <v>0</v>
      </c>
      <c r="N12" s="71">
        <v>0</v>
      </c>
      <c r="O12" s="71">
        <v>0</v>
      </c>
      <c r="P12" s="76">
        <v>3000000</v>
      </c>
    </row>
    <row r="13" spans="1:16" ht="27.75" customHeight="1">
      <c r="A13" s="66"/>
      <c r="B13" s="75" t="s">
        <v>5</v>
      </c>
      <c r="C13" s="73" t="s">
        <v>81</v>
      </c>
      <c r="D13" s="74" t="s">
        <v>80</v>
      </c>
      <c r="E13" s="73">
        <v>2025</v>
      </c>
      <c r="F13" s="72" t="s">
        <v>77</v>
      </c>
      <c r="G13" s="71">
        <v>0</v>
      </c>
      <c r="H13" s="71">
        <v>0</v>
      </c>
      <c r="I13" s="71">
        <v>0</v>
      </c>
      <c r="J13" s="71">
        <v>0</v>
      </c>
      <c r="K13" s="71">
        <v>3000000</v>
      </c>
      <c r="L13" s="71">
        <v>0</v>
      </c>
      <c r="M13" s="71">
        <v>0</v>
      </c>
      <c r="N13" s="71">
        <v>0</v>
      </c>
      <c r="O13" s="71">
        <v>0</v>
      </c>
      <c r="P13" s="76">
        <v>3000000</v>
      </c>
    </row>
    <row r="14" spans="1:16" ht="25.5" customHeight="1">
      <c r="A14" s="66"/>
      <c r="B14" s="75" t="s">
        <v>5</v>
      </c>
      <c r="C14" s="73" t="s">
        <v>81</v>
      </c>
      <c r="D14" s="74" t="s">
        <v>80</v>
      </c>
      <c r="E14" s="73">
        <v>2025</v>
      </c>
      <c r="F14" s="72" t="s">
        <v>75</v>
      </c>
      <c r="G14" s="71">
        <v>0</v>
      </c>
      <c r="H14" s="71">
        <v>0</v>
      </c>
      <c r="I14" s="71">
        <v>0</v>
      </c>
      <c r="J14" s="71">
        <v>0</v>
      </c>
      <c r="K14" s="71">
        <v>0</v>
      </c>
      <c r="L14" s="71">
        <v>0</v>
      </c>
      <c r="M14" s="71">
        <v>0</v>
      </c>
      <c r="N14" s="71">
        <v>0</v>
      </c>
      <c r="O14" s="71">
        <v>0</v>
      </c>
      <c r="P14" s="76">
        <v>0</v>
      </c>
    </row>
    <row r="15" spans="1:16">
      <c r="A15" s="66"/>
      <c r="B15" s="75" t="s">
        <v>5</v>
      </c>
      <c r="C15" s="73"/>
      <c r="D15" s="74" t="s">
        <v>76</v>
      </c>
      <c r="E15" s="73">
        <v>2025</v>
      </c>
      <c r="F15" s="72" t="s">
        <v>79</v>
      </c>
      <c r="G15" s="71">
        <v>0</v>
      </c>
      <c r="H15" s="71">
        <v>26230000</v>
      </c>
      <c r="I15" s="71">
        <v>91960000</v>
      </c>
      <c r="J15" s="71">
        <v>11621000</v>
      </c>
      <c r="K15" s="71">
        <v>91790000</v>
      </c>
      <c r="L15" s="71">
        <v>0</v>
      </c>
      <c r="M15" s="71">
        <v>0</v>
      </c>
      <c r="N15" s="71">
        <v>0</v>
      </c>
      <c r="O15" s="71">
        <v>270000000</v>
      </c>
      <c r="P15" s="76">
        <v>491601000</v>
      </c>
    </row>
    <row r="16" spans="1:16">
      <c r="A16" s="66"/>
      <c r="B16" s="75" t="s">
        <v>5</v>
      </c>
      <c r="C16" s="73"/>
      <c r="D16" s="74" t="s">
        <v>76</v>
      </c>
      <c r="E16" s="73">
        <v>2025</v>
      </c>
      <c r="F16" s="72" t="s">
        <v>78</v>
      </c>
      <c r="G16" s="71">
        <v>0</v>
      </c>
      <c r="H16" s="71">
        <v>15158000</v>
      </c>
      <c r="I16" s="71">
        <v>109760000</v>
      </c>
      <c r="J16" s="71">
        <v>12121000</v>
      </c>
      <c r="K16" s="71">
        <v>63410000</v>
      </c>
      <c r="L16" s="71">
        <v>0</v>
      </c>
      <c r="M16" s="71">
        <v>0</v>
      </c>
      <c r="N16" s="71">
        <v>0</v>
      </c>
      <c r="O16" s="71">
        <v>243280000</v>
      </c>
      <c r="P16" s="76">
        <f>SUM(H16:O16)</f>
        <v>443729000</v>
      </c>
    </row>
    <row r="17" spans="1:16">
      <c r="A17" s="66"/>
      <c r="B17" s="75" t="s">
        <v>5</v>
      </c>
      <c r="C17" s="73"/>
      <c r="D17" s="74" t="s">
        <v>76</v>
      </c>
      <c r="E17" s="73">
        <v>2025</v>
      </c>
      <c r="F17" s="72" t="s">
        <v>77</v>
      </c>
      <c r="G17" s="71">
        <v>0</v>
      </c>
      <c r="H17" s="71">
        <v>15041640</v>
      </c>
      <c r="I17" s="71">
        <v>106532757</v>
      </c>
      <c r="J17" s="71">
        <v>11664079</v>
      </c>
      <c r="K17" s="71">
        <v>53369731</v>
      </c>
      <c r="L17" s="71">
        <v>0</v>
      </c>
      <c r="M17" s="71">
        <v>0</v>
      </c>
      <c r="N17" s="71">
        <v>0</v>
      </c>
      <c r="O17" s="71">
        <v>241213613</v>
      </c>
      <c r="P17" s="76">
        <f>SUM(H17:O17)</f>
        <v>427821820</v>
      </c>
    </row>
    <row r="18" spans="1:16">
      <c r="A18" s="66"/>
      <c r="B18" s="75" t="s">
        <v>5</v>
      </c>
      <c r="C18" s="73"/>
      <c r="D18" s="74" t="s">
        <v>76</v>
      </c>
      <c r="E18" s="73">
        <v>2025</v>
      </c>
      <c r="F18" s="72" t="s">
        <v>75</v>
      </c>
      <c r="G18" s="71">
        <v>0</v>
      </c>
      <c r="H18" s="71">
        <v>0</v>
      </c>
      <c r="I18" s="71">
        <v>0</v>
      </c>
      <c r="J18" s="71">
        <v>0</v>
      </c>
      <c r="K18" s="71"/>
      <c r="L18" s="71">
        <v>0</v>
      </c>
      <c r="M18" s="71">
        <v>0</v>
      </c>
      <c r="N18" s="71">
        <v>0</v>
      </c>
      <c r="O18" s="71">
        <v>0</v>
      </c>
      <c r="P18" s="76"/>
    </row>
    <row r="19" spans="1:16" ht="37.5" customHeight="1">
      <c r="A19" s="66"/>
      <c r="B19" s="75" t="s">
        <v>5</v>
      </c>
      <c r="C19" s="73"/>
      <c r="D19" s="74" t="s">
        <v>74</v>
      </c>
      <c r="E19" s="73">
        <v>2025</v>
      </c>
      <c r="F19" s="72"/>
      <c r="G19" s="71">
        <v>0</v>
      </c>
      <c r="H19" s="71">
        <f>H16-H17</f>
        <v>116360</v>
      </c>
      <c r="I19" s="71">
        <f>I16-I17</f>
        <v>3227243</v>
      </c>
      <c r="J19" s="71">
        <f>J16-J17</f>
        <v>456921</v>
      </c>
      <c r="K19" s="71">
        <f>K16-K17</f>
        <v>10040269</v>
      </c>
      <c r="L19" s="71">
        <f>L16-L17</f>
        <v>0</v>
      </c>
      <c r="M19" s="71">
        <f>M16-M17</f>
        <v>0</v>
      </c>
      <c r="N19" s="71">
        <f>N16-N17</f>
        <v>0</v>
      </c>
      <c r="O19" s="71">
        <f>O16-O17</f>
        <v>2066387</v>
      </c>
      <c r="P19" s="76">
        <f>SUM(H19:O19)</f>
        <v>15907180</v>
      </c>
    </row>
    <row r="20" spans="1:16">
      <c r="A20" s="66"/>
      <c r="B20" s="75" t="s">
        <v>5</v>
      </c>
      <c r="C20" s="73"/>
      <c r="D20" s="74" t="s">
        <v>73</v>
      </c>
      <c r="E20" s="73">
        <v>2025</v>
      </c>
      <c r="F20" s="72"/>
      <c r="G20" s="71">
        <v>0</v>
      </c>
      <c r="H20" s="71">
        <f>H17/H16*100</f>
        <v>99.232352553107276</v>
      </c>
      <c r="I20" s="71">
        <f>I17/I16*100</f>
        <v>97.059727587463556</v>
      </c>
      <c r="J20" s="71">
        <f>J17/J16*100</f>
        <v>96.23033578087616</v>
      </c>
      <c r="K20" s="71">
        <v>84</v>
      </c>
      <c r="L20" s="71"/>
      <c r="M20" s="71"/>
      <c r="N20" s="71"/>
      <c r="O20" s="71">
        <f>O17/O16*100</f>
        <v>99.150613696152575</v>
      </c>
      <c r="P20" s="71">
        <f>P17/P16*100</f>
        <v>96.415113729325782</v>
      </c>
    </row>
    <row r="21" spans="1:16">
      <c r="A21" s="67"/>
      <c r="B21" s="67"/>
      <c r="C21" s="66"/>
      <c r="D21" s="66"/>
      <c r="E21" s="66"/>
      <c r="F21" s="66"/>
      <c r="G21" s="66"/>
      <c r="H21" s="66"/>
      <c r="I21" s="66"/>
      <c r="J21" s="66"/>
      <c r="K21" s="66"/>
      <c r="L21" s="66"/>
      <c r="M21" s="66"/>
      <c r="N21" s="66"/>
      <c r="O21" s="66"/>
      <c r="P21" s="66"/>
    </row>
    <row r="22" spans="1:16">
      <c r="A22" s="66"/>
      <c r="B22" s="66"/>
      <c r="C22" s="66"/>
      <c r="D22" s="70" t="s">
        <v>72</v>
      </c>
      <c r="E22" s="69" t="s">
        <v>65</v>
      </c>
      <c r="F22" s="68" t="s">
        <v>69</v>
      </c>
      <c r="G22" s="68"/>
      <c r="H22" s="70" t="s">
        <v>68</v>
      </c>
      <c r="I22" s="69" t="s">
        <v>65</v>
      </c>
      <c r="J22" s="68" t="s">
        <v>69</v>
      </c>
      <c r="K22" s="68"/>
      <c r="L22" s="66"/>
      <c r="M22" s="66"/>
      <c r="N22" s="66"/>
      <c r="O22" s="66"/>
      <c r="P22" s="66"/>
    </row>
    <row r="23" spans="1:16">
      <c r="A23" s="66"/>
      <c r="B23" s="66"/>
      <c r="C23" s="66"/>
      <c r="D23" s="70"/>
      <c r="E23" s="69" t="s">
        <v>66</v>
      </c>
      <c r="F23" s="68"/>
      <c r="G23" s="68"/>
      <c r="H23" s="70"/>
      <c r="I23" s="69" t="s">
        <v>66</v>
      </c>
      <c r="J23" s="68"/>
      <c r="K23" s="68"/>
      <c r="L23" s="66"/>
      <c r="M23" s="66"/>
      <c r="N23" s="66"/>
      <c r="O23" s="66"/>
      <c r="P23" s="66"/>
    </row>
    <row r="24" spans="1:16">
      <c r="A24" s="66"/>
      <c r="B24" s="66"/>
      <c r="C24" s="66"/>
      <c r="D24" s="70"/>
      <c r="E24" s="69" t="s">
        <v>67</v>
      </c>
      <c r="F24" s="68" t="s">
        <v>71</v>
      </c>
      <c r="G24" s="68"/>
      <c r="H24" s="70"/>
      <c r="I24" s="69" t="s">
        <v>67</v>
      </c>
      <c r="J24" s="68" t="s">
        <v>71</v>
      </c>
      <c r="K24" s="68"/>
      <c r="L24" s="66"/>
      <c r="M24" s="66"/>
      <c r="N24" s="66"/>
      <c r="O24" s="66"/>
      <c r="P24" s="66"/>
    </row>
    <row r="25" spans="1:16">
      <c r="A25" s="66"/>
      <c r="B25" s="67"/>
      <c r="C25" s="67"/>
      <c r="D25" s="66"/>
      <c r="E25" s="66"/>
      <c r="F25" s="66"/>
      <c r="G25" s="66"/>
      <c r="H25" s="66"/>
      <c r="I25" s="66"/>
      <c r="J25" s="66"/>
      <c r="K25" s="66"/>
      <c r="L25" s="66"/>
      <c r="M25" s="66"/>
      <c r="N25" s="66"/>
      <c r="O25" s="66"/>
      <c r="P25" s="66"/>
    </row>
  </sheetData>
  <mergeCells count="19">
    <mergeCell ref="A21:B21"/>
    <mergeCell ref="D22:D24"/>
    <mergeCell ref="F22:G22"/>
    <mergeCell ref="H22:H24"/>
    <mergeCell ref="J22:K22"/>
    <mergeCell ref="F23:G23"/>
    <mergeCell ref="J23:K23"/>
    <mergeCell ref="F24:G24"/>
    <mergeCell ref="J24:K24"/>
    <mergeCell ref="B25:C25"/>
    <mergeCell ref="B2:P2"/>
    <mergeCell ref="B3:P3"/>
    <mergeCell ref="A4:A5"/>
    <mergeCell ref="B4:B6"/>
    <mergeCell ref="C4:C6"/>
    <mergeCell ref="D4:D6"/>
    <mergeCell ref="E4:E5"/>
    <mergeCell ref="F4:F6"/>
    <mergeCell ref="G4:P4"/>
  </mergeCells>
  <pageMargins left="0" right="0" top="0" bottom="0" header="0" footer="0"/>
  <pageSetup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7BB5E-C411-44CF-B02A-847A3B2A70D1}">
  <sheetPr>
    <outlinePr summaryBelow="0"/>
  </sheetPr>
  <dimension ref="A1:Q22"/>
  <sheetViews>
    <sheetView workbookViewId="0">
      <selection activeCell="S19" sqref="S19"/>
    </sheetView>
  </sheetViews>
  <sheetFormatPr defaultRowHeight="15"/>
  <cols>
    <col min="1" max="1" width="0.140625" style="65" customWidth="1"/>
    <col min="2" max="2" width="7.85546875" style="65" customWidth="1"/>
    <col min="3" max="3" width="7.28515625" style="65" customWidth="1"/>
    <col min="4" max="4" width="24.7109375" style="65" customWidth="1"/>
    <col min="5" max="5" width="8.85546875" style="65" customWidth="1"/>
    <col min="6" max="6" width="15.7109375" style="65" customWidth="1"/>
    <col min="7" max="7" width="8.28515625" style="65" customWidth="1"/>
    <col min="8" max="8" width="10.42578125" style="65" customWidth="1"/>
    <col min="9" max="9" width="12.140625" style="65" customWidth="1"/>
    <col min="10" max="11" width="12.28515625" style="65" customWidth="1"/>
    <col min="12" max="12" width="7.42578125" style="65" customWidth="1"/>
    <col min="13" max="13" width="0.140625" style="65" hidden="1" customWidth="1"/>
    <col min="14" max="14" width="7" style="65" customWidth="1"/>
    <col min="15" max="15" width="7.28515625" style="65" customWidth="1"/>
    <col min="16" max="16" width="10.85546875" style="65" customWidth="1"/>
    <col min="17" max="17" width="11.7109375" style="65" customWidth="1"/>
    <col min="18" max="16384" width="9.140625" style="65"/>
  </cols>
  <sheetData>
    <row r="1" spans="1:17">
      <c r="A1" s="66"/>
      <c r="B1" s="89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</row>
    <row r="2" spans="1:17">
      <c r="A2" s="66"/>
      <c r="B2" s="88" t="s">
        <v>118</v>
      </c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</row>
    <row r="3" spans="1:17" ht="15.75" thickBot="1">
      <c r="A3" s="66"/>
      <c r="B3" s="87" t="s">
        <v>70</v>
      </c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</row>
    <row r="4" spans="1:17" ht="37.5" thickTop="1" thickBot="1">
      <c r="A4" s="89"/>
      <c r="B4" s="96" t="s">
        <v>117</v>
      </c>
      <c r="C4" s="95" t="s">
        <v>116</v>
      </c>
      <c r="D4" s="95" t="s">
        <v>115</v>
      </c>
      <c r="E4" s="95" t="s">
        <v>114</v>
      </c>
      <c r="F4" s="95" t="s">
        <v>113</v>
      </c>
      <c r="G4" s="93" t="s">
        <v>112</v>
      </c>
      <c r="H4" s="93" t="s">
        <v>111</v>
      </c>
      <c r="I4" s="93" t="s">
        <v>110</v>
      </c>
      <c r="J4" s="93" t="s">
        <v>109</v>
      </c>
      <c r="K4" s="93" t="s">
        <v>108</v>
      </c>
      <c r="L4" s="94" t="s">
        <v>107</v>
      </c>
      <c r="M4" s="94"/>
      <c r="N4" s="93" t="s">
        <v>106</v>
      </c>
      <c r="O4" s="93" t="s">
        <v>105</v>
      </c>
      <c r="P4" s="93" t="s">
        <v>104</v>
      </c>
      <c r="Q4" s="92" t="s">
        <v>76</v>
      </c>
    </row>
    <row r="5" spans="1:17">
      <c r="A5" s="66"/>
      <c r="B5" s="75" t="s">
        <v>5</v>
      </c>
      <c r="C5" s="73" t="s">
        <v>32</v>
      </c>
      <c r="D5" s="73" t="s">
        <v>33</v>
      </c>
      <c r="E5" s="73">
        <v>2025</v>
      </c>
      <c r="F5" s="72" t="s">
        <v>79</v>
      </c>
      <c r="G5" s="71">
        <v>0</v>
      </c>
      <c r="H5" s="71">
        <v>26230000</v>
      </c>
      <c r="I5" s="71">
        <v>91960000</v>
      </c>
      <c r="J5" s="71">
        <v>11621000</v>
      </c>
      <c r="K5" s="71">
        <v>91790000</v>
      </c>
      <c r="L5" s="91">
        <v>0</v>
      </c>
      <c r="M5" s="91"/>
      <c r="N5" s="71">
        <v>0</v>
      </c>
      <c r="O5" s="71">
        <v>0</v>
      </c>
      <c r="P5" s="71">
        <v>270000000</v>
      </c>
      <c r="Q5" s="76">
        <v>491601000</v>
      </c>
    </row>
    <row r="6" spans="1:17">
      <c r="A6" s="66"/>
      <c r="B6" s="75" t="s">
        <v>5</v>
      </c>
      <c r="C6" s="73" t="s">
        <v>32</v>
      </c>
      <c r="D6" s="73" t="s">
        <v>33</v>
      </c>
      <c r="E6" s="73">
        <v>2025</v>
      </c>
      <c r="F6" s="72" t="s">
        <v>78</v>
      </c>
      <c r="G6" s="71">
        <v>0</v>
      </c>
      <c r="H6" s="71">
        <v>15158000</v>
      </c>
      <c r="I6" s="71">
        <v>109760000</v>
      </c>
      <c r="J6" s="71">
        <v>12121000</v>
      </c>
      <c r="K6" s="71">
        <v>63410000</v>
      </c>
      <c r="L6" s="91">
        <v>0</v>
      </c>
      <c r="M6" s="91"/>
      <c r="N6" s="71">
        <v>0</v>
      </c>
      <c r="O6" s="71">
        <v>0</v>
      </c>
      <c r="P6" s="71">
        <v>243280000</v>
      </c>
      <c r="Q6" s="76">
        <f>SUM(H6:P6)</f>
        <v>443729000</v>
      </c>
    </row>
    <row r="7" spans="1:17">
      <c r="A7" s="66"/>
      <c r="B7" s="75" t="s">
        <v>5</v>
      </c>
      <c r="C7" s="73" t="s">
        <v>32</v>
      </c>
      <c r="D7" s="73" t="s">
        <v>33</v>
      </c>
      <c r="E7" s="73">
        <v>2025</v>
      </c>
      <c r="F7" s="72" t="s">
        <v>103</v>
      </c>
      <c r="G7" s="71">
        <v>0</v>
      </c>
      <c r="H7" s="71">
        <v>15041640</v>
      </c>
      <c r="I7" s="71">
        <v>106532757</v>
      </c>
      <c r="J7" s="71">
        <v>11664079</v>
      </c>
      <c r="K7" s="71">
        <v>53369731</v>
      </c>
      <c r="L7" s="91">
        <v>0</v>
      </c>
      <c r="M7" s="91"/>
      <c r="N7" s="71">
        <v>0</v>
      </c>
      <c r="O7" s="71">
        <v>0</v>
      </c>
      <c r="P7" s="71">
        <v>241213613</v>
      </c>
      <c r="Q7" s="76">
        <f>SUM(H7:P7)</f>
        <v>427821820</v>
      </c>
    </row>
    <row r="8" spans="1:17">
      <c r="A8" s="66"/>
      <c r="B8" s="75" t="s">
        <v>5</v>
      </c>
      <c r="C8" s="73" t="s">
        <v>32</v>
      </c>
      <c r="D8" s="73" t="s">
        <v>33</v>
      </c>
      <c r="E8" s="73">
        <v>2025</v>
      </c>
      <c r="F8" s="72" t="s">
        <v>75</v>
      </c>
      <c r="G8" s="71">
        <v>0</v>
      </c>
      <c r="H8" s="71">
        <v>0</v>
      </c>
      <c r="I8" s="71">
        <v>0</v>
      </c>
      <c r="J8" s="71">
        <v>0</v>
      </c>
      <c r="K8" s="71"/>
      <c r="L8" s="91">
        <v>0</v>
      </c>
      <c r="M8" s="91"/>
      <c r="N8" s="71">
        <v>0</v>
      </c>
      <c r="O8" s="71">
        <v>0</v>
      </c>
      <c r="P8" s="71">
        <v>0</v>
      </c>
      <c r="Q8" s="76"/>
    </row>
    <row r="9" spans="1:17">
      <c r="A9" s="66"/>
      <c r="B9" s="75" t="s">
        <v>5</v>
      </c>
      <c r="C9" s="73"/>
      <c r="D9" s="73" t="s">
        <v>74</v>
      </c>
      <c r="E9" s="73">
        <v>2025</v>
      </c>
      <c r="F9" s="72"/>
      <c r="G9" s="71">
        <v>0</v>
      </c>
      <c r="H9" s="71">
        <v>116360</v>
      </c>
      <c r="I9" s="71">
        <v>3227243</v>
      </c>
      <c r="J9" s="71">
        <v>456921</v>
      </c>
      <c r="K9" s="71">
        <v>10040269</v>
      </c>
      <c r="L9" s="91">
        <v>0</v>
      </c>
      <c r="M9" s="91"/>
      <c r="N9" s="71">
        <v>0</v>
      </c>
      <c r="O9" s="71">
        <v>0</v>
      </c>
      <c r="P9" s="71">
        <v>2066387</v>
      </c>
      <c r="Q9" s="76">
        <f>SUM(H9:P9)</f>
        <v>15907180</v>
      </c>
    </row>
    <row r="10" spans="1:17">
      <c r="A10" s="66"/>
      <c r="B10" s="75" t="s">
        <v>5</v>
      </c>
      <c r="C10" s="73"/>
      <c r="D10" s="73" t="s">
        <v>73</v>
      </c>
      <c r="E10" s="73">
        <v>2025</v>
      </c>
      <c r="F10" s="72"/>
      <c r="G10" s="71">
        <v>0</v>
      </c>
      <c r="H10" s="71">
        <v>99</v>
      </c>
      <c r="I10" s="71">
        <v>97</v>
      </c>
      <c r="J10" s="71">
        <v>96</v>
      </c>
      <c r="K10" s="71">
        <v>84</v>
      </c>
      <c r="L10" s="91">
        <v>0</v>
      </c>
      <c r="M10" s="91"/>
      <c r="N10" s="71">
        <v>0</v>
      </c>
      <c r="O10" s="71">
        <v>0</v>
      </c>
      <c r="P10" s="71">
        <v>99</v>
      </c>
      <c r="Q10" s="76">
        <v>96</v>
      </c>
    </row>
    <row r="11" spans="1:17">
      <c r="A11" s="66"/>
      <c r="B11" s="75" t="s">
        <v>5</v>
      </c>
      <c r="C11" s="73"/>
      <c r="D11" s="73" t="s">
        <v>102</v>
      </c>
      <c r="E11" s="73">
        <v>2025</v>
      </c>
      <c r="F11" s="72" t="s">
        <v>79</v>
      </c>
      <c r="G11" s="71">
        <v>0</v>
      </c>
      <c r="H11" s="71">
        <v>26230000</v>
      </c>
      <c r="I11" s="71">
        <v>91960000</v>
      </c>
      <c r="J11" s="71">
        <v>11621000</v>
      </c>
      <c r="K11" s="71">
        <v>91790000</v>
      </c>
      <c r="L11" s="91">
        <v>0</v>
      </c>
      <c r="M11" s="91"/>
      <c r="N11" s="71">
        <v>0</v>
      </c>
      <c r="O11" s="71">
        <v>0</v>
      </c>
      <c r="P11" s="71">
        <v>270000000</v>
      </c>
      <c r="Q11" s="76">
        <f>SUM(H11:P11)</f>
        <v>491601000</v>
      </c>
    </row>
    <row r="12" spans="1:17">
      <c r="A12" s="66"/>
      <c r="B12" s="75" t="s">
        <v>5</v>
      </c>
      <c r="C12" s="73"/>
      <c r="D12" s="73" t="s">
        <v>102</v>
      </c>
      <c r="E12" s="73">
        <v>2025</v>
      </c>
      <c r="F12" s="72" t="s">
        <v>78</v>
      </c>
      <c r="G12" s="71">
        <v>0</v>
      </c>
      <c r="H12" s="71">
        <v>15158000</v>
      </c>
      <c r="I12" s="71">
        <v>109760000</v>
      </c>
      <c r="J12" s="71">
        <v>12121000</v>
      </c>
      <c r="K12" s="71">
        <v>63410000</v>
      </c>
      <c r="L12" s="91">
        <v>0</v>
      </c>
      <c r="M12" s="91"/>
      <c r="N12" s="71">
        <v>0</v>
      </c>
      <c r="O12" s="71">
        <v>0</v>
      </c>
      <c r="P12" s="71">
        <v>243280000</v>
      </c>
      <c r="Q12" s="76">
        <f>SUM(H12:P12)</f>
        <v>443729000</v>
      </c>
    </row>
    <row r="13" spans="1:17">
      <c r="A13" s="66"/>
      <c r="B13" s="75" t="s">
        <v>5</v>
      </c>
      <c r="C13" s="73"/>
      <c r="D13" s="73" t="s">
        <v>102</v>
      </c>
      <c r="E13" s="73">
        <v>2025</v>
      </c>
      <c r="F13" s="72" t="s">
        <v>103</v>
      </c>
      <c r="G13" s="71">
        <v>0</v>
      </c>
      <c r="H13" s="71">
        <v>15041640</v>
      </c>
      <c r="I13" s="71">
        <v>106532757</v>
      </c>
      <c r="J13" s="71">
        <v>11664079</v>
      </c>
      <c r="K13" s="71">
        <v>53369731</v>
      </c>
      <c r="L13" s="91">
        <v>0</v>
      </c>
      <c r="M13" s="91"/>
      <c r="N13" s="71">
        <v>0</v>
      </c>
      <c r="O13" s="71">
        <v>0</v>
      </c>
      <c r="P13" s="71">
        <v>241213613</v>
      </c>
      <c r="Q13" s="76">
        <f>SUM(H13:P13)</f>
        <v>427821820</v>
      </c>
    </row>
    <row r="14" spans="1:17">
      <c r="A14" s="66"/>
      <c r="B14" s="75" t="s">
        <v>5</v>
      </c>
      <c r="C14" s="73"/>
      <c r="D14" s="73" t="s">
        <v>102</v>
      </c>
      <c r="E14" s="73">
        <v>2025</v>
      </c>
      <c r="F14" s="72" t="s">
        <v>75</v>
      </c>
      <c r="G14" s="71">
        <v>0</v>
      </c>
      <c r="H14" s="71">
        <v>0</v>
      </c>
      <c r="I14" s="71">
        <v>0</v>
      </c>
      <c r="J14" s="71">
        <v>0</v>
      </c>
      <c r="K14" s="71"/>
      <c r="L14" s="91"/>
      <c r="M14" s="91"/>
      <c r="N14" s="71"/>
      <c r="O14" s="71"/>
      <c r="P14" s="71"/>
      <c r="Q14" s="76"/>
    </row>
    <row r="15" spans="1:17">
      <c r="A15" s="66"/>
      <c r="B15" s="75" t="s">
        <v>5</v>
      </c>
      <c r="C15" s="73"/>
      <c r="D15" s="73" t="s">
        <v>101</v>
      </c>
      <c r="E15" s="73">
        <v>2025</v>
      </c>
      <c r="F15" s="72" t="s">
        <v>79</v>
      </c>
      <c r="G15" s="71"/>
      <c r="H15" s="71"/>
      <c r="I15" s="71"/>
      <c r="J15" s="71"/>
      <c r="K15" s="71"/>
      <c r="L15" s="91"/>
      <c r="M15" s="91"/>
      <c r="N15" s="71"/>
      <c r="O15" s="71"/>
      <c r="P15" s="71"/>
      <c r="Q15" s="76">
        <v>42</v>
      </c>
    </row>
    <row r="16" spans="1:17">
      <c r="A16" s="66"/>
      <c r="B16" s="75" t="s">
        <v>5</v>
      </c>
      <c r="C16" s="73"/>
      <c r="D16" s="73" t="s">
        <v>101</v>
      </c>
      <c r="E16" s="73">
        <v>2025</v>
      </c>
      <c r="F16" s="72" t="s">
        <v>78</v>
      </c>
      <c r="G16" s="71"/>
      <c r="H16" s="71"/>
      <c r="I16" s="71"/>
      <c r="J16" s="71"/>
      <c r="K16" s="71"/>
      <c r="L16" s="91"/>
      <c r="M16" s="91"/>
      <c r="N16" s="71"/>
      <c r="O16" s="71"/>
      <c r="P16" s="71"/>
      <c r="Q16" s="76">
        <v>42</v>
      </c>
    </row>
    <row r="17" spans="1:17">
      <c r="A17" s="66"/>
      <c r="B17" s="75" t="s">
        <v>5</v>
      </c>
      <c r="C17" s="73"/>
      <c r="D17" s="73" t="s">
        <v>101</v>
      </c>
      <c r="E17" s="73">
        <v>2025</v>
      </c>
      <c r="F17" s="72" t="s">
        <v>100</v>
      </c>
      <c r="G17" s="71"/>
      <c r="H17" s="71"/>
      <c r="I17" s="71"/>
      <c r="J17" s="71"/>
      <c r="K17" s="71"/>
      <c r="L17" s="91"/>
      <c r="M17" s="91"/>
      <c r="N17" s="71"/>
      <c r="O17" s="71"/>
      <c r="P17" s="71"/>
      <c r="Q17" s="76">
        <v>41</v>
      </c>
    </row>
    <row r="18" spans="1:17">
      <c r="A18" s="67"/>
      <c r="B18" s="67"/>
      <c r="C18" s="66"/>
      <c r="D18" s="66"/>
      <c r="E18" s="66"/>
      <c r="F18" s="66"/>
      <c r="G18" s="66"/>
      <c r="H18" s="66"/>
      <c r="I18" s="66"/>
      <c r="J18" s="66"/>
      <c r="K18" s="66"/>
      <c r="L18" s="66"/>
      <c r="M18" s="66"/>
      <c r="N18" s="66"/>
      <c r="O18" s="66"/>
      <c r="P18" s="66"/>
      <c r="Q18" s="66"/>
    </row>
    <row r="19" spans="1:17">
      <c r="A19" s="66"/>
      <c r="B19" s="66"/>
      <c r="C19" s="66"/>
      <c r="D19" s="70" t="s">
        <v>72</v>
      </c>
      <c r="E19" s="69" t="s">
        <v>65</v>
      </c>
      <c r="F19" s="68" t="s">
        <v>69</v>
      </c>
      <c r="G19" s="68"/>
      <c r="H19" s="90" t="s">
        <v>68</v>
      </c>
      <c r="I19" s="69" t="s">
        <v>65</v>
      </c>
      <c r="J19" s="68" t="s">
        <v>69</v>
      </c>
      <c r="K19" s="68"/>
      <c r="L19" s="68"/>
      <c r="M19" s="66"/>
      <c r="N19" s="66"/>
      <c r="O19" s="66"/>
      <c r="P19" s="66"/>
      <c r="Q19" s="66"/>
    </row>
    <row r="20" spans="1:17">
      <c r="A20" s="66"/>
      <c r="B20" s="66"/>
      <c r="C20" s="66"/>
      <c r="D20" s="70"/>
      <c r="E20" s="69" t="s">
        <v>66</v>
      </c>
      <c r="F20" s="68"/>
      <c r="G20" s="68"/>
      <c r="H20" s="90"/>
      <c r="I20" s="69" t="s">
        <v>66</v>
      </c>
      <c r="J20" s="68"/>
      <c r="K20" s="68"/>
      <c r="L20" s="68"/>
      <c r="M20" s="66"/>
      <c r="N20" s="66"/>
      <c r="O20" s="66"/>
      <c r="P20" s="66"/>
      <c r="Q20" s="66"/>
    </row>
    <row r="21" spans="1:17">
      <c r="A21" s="66"/>
      <c r="B21" s="66"/>
      <c r="C21" s="66"/>
      <c r="D21" s="70"/>
      <c r="E21" s="69" t="s">
        <v>67</v>
      </c>
      <c r="F21" s="68" t="s">
        <v>71</v>
      </c>
      <c r="G21" s="68"/>
      <c r="H21" s="90"/>
      <c r="I21" s="69" t="s">
        <v>67</v>
      </c>
      <c r="J21" s="68" t="s">
        <v>71</v>
      </c>
      <c r="K21" s="68"/>
      <c r="L21" s="68"/>
      <c r="M21" s="66"/>
      <c r="N21" s="66"/>
      <c r="O21" s="66"/>
      <c r="P21" s="66"/>
      <c r="Q21" s="66"/>
    </row>
    <row r="22" spans="1:17">
      <c r="A22" s="66"/>
      <c r="B22" s="67"/>
      <c r="C22" s="67"/>
      <c r="D22" s="66"/>
      <c r="E22" s="66"/>
      <c r="F22" s="66"/>
      <c r="G22" s="66"/>
      <c r="H22" s="66"/>
      <c r="I22" s="66"/>
      <c r="J22" s="66"/>
      <c r="K22" s="66"/>
      <c r="L22" s="66"/>
      <c r="M22" s="66"/>
      <c r="N22" s="66"/>
      <c r="O22" s="66"/>
      <c r="P22" s="66"/>
      <c r="Q22" s="66"/>
    </row>
  </sheetData>
  <mergeCells count="26">
    <mergeCell ref="L7:M7"/>
    <mergeCell ref="L8:M8"/>
    <mergeCell ref="L9:M9"/>
    <mergeCell ref="L10:M10"/>
    <mergeCell ref="L11:M11"/>
    <mergeCell ref="B2:Q2"/>
    <mergeCell ref="B3:Q3"/>
    <mergeCell ref="L4:M4"/>
    <mergeCell ref="L5:M5"/>
    <mergeCell ref="L6:M6"/>
    <mergeCell ref="H19:H21"/>
    <mergeCell ref="J19:L19"/>
    <mergeCell ref="F20:G20"/>
    <mergeCell ref="J20:L20"/>
    <mergeCell ref="F21:G21"/>
    <mergeCell ref="J21:L21"/>
    <mergeCell ref="L12:M12"/>
    <mergeCell ref="L13:M13"/>
    <mergeCell ref="L14:M14"/>
    <mergeCell ref="L15:M15"/>
    <mergeCell ref="B22:C22"/>
    <mergeCell ref="L16:M16"/>
    <mergeCell ref="L17:M17"/>
    <mergeCell ref="A18:B18"/>
    <mergeCell ref="D19:D21"/>
    <mergeCell ref="F19:G19"/>
  </mergeCells>
  <pageMargins left="0" right="0" top="0" bottom="0" header="0" footer="0"/>
  <pageSetup scale="8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C02DB0-9D2C-46FD-B64B-1BE8CC6CE470}">
  <sheetPr>
    <outlinePr summaryBelow="0"/>
  </sheetPr>
  <dimension ref="A1:M58"/>
  <sheetViews>
    <sheetView workbookViewId="0">
      <selection activeCell="J55" sqref="J55"/>
    </sheetView>
  </sheetViews>
  <sheetFormatPr defaultRowHeight="15"/>
  <cols>
    <col min="1" max="1" width="10.85546875" style="65" customWidth="1"/>
    <col min="2" max="2" width="43.140625" style="65" customWidth="1"/>
    <col min="3" max="3" width="11.42578125" style="65" customWidth="1"/>
    <col min="4" max="4" width="7.140625" style="65" customWidth="1"/>
    <col min="5" max="5" width="12.140625" style="65" customWidth="1"/>
    <col min="6" max="6" width="7.42578125" style="65" customWidth="1"/>
    <col min="7" max="7" width="11.42578125" style="65" customWidth="1"/>
    <col min="8" max="8" width="6.85546875" style="65" customWidth="1"/>
    <col min="9" max="9" width="11.5703125" style="65" customWidth="1"/>
    <col min="10" max="10" width="12.5703125" style="65" customWidth="1"/>
    <col min="11" max="11" width="7.42578125" style="65" customWidth="1"/>
    <col min="12" max="12" width="12" style="65" customWidth="1"/>
    <col min="13" max="13" width="6.140625" style="65" customWidth="1"/>
    <col min="14" max="16384" width="9.140625" style="65"/>
  </cols>
  <sheetData>
    <row r="1" spans="1:13">
      <c r="A1" s="99"/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</row>
    <row r="2" spans="1:13">
      <c r="A2" s="164" t="s">
        <v>159</v>
      </c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</row>
    <row r="3" spans="1:13">
      <c r="A3" s="163" t="s">
        <v>70</v>
      </c>
      <c r="B3" s="163"/>
      <c r="C3" s="163"/>
      <c r="D3" s="163"/>
      <c r="E3" s="163"/>
      <c r="F3" s="163"/>
      <c r="G3" s="163"/>
      <c r="H3" s="163"/>
      <c r="I3" s="163"/>
      <c r="J3" s="163"/>
      <c r="K3" s="163"/>
      <c r="L3" s="163"/>
      <c r="M3" s="163"/>
    </row>
    <row r="4" spans="1:13">
      <c r="A4" s="162" t="s">
        <v>1</v>
      </c>
      <c r="B4" s="162"/>
      <c r="C4" s="162"/>
      <c r="D4" s="162"/>
      <c r="E4" s="162"/>
      <c r="F4" s="162"/>
      <c r="G4" s="162"/>
      <c r="H4" s="162"/>
      <c r="I4" s="162"/>
      <c r="J4" s="162"/>
      <c r="K4" s="162"/>
      <c r="L4" s="162"/>
      <c r="M4" s="162"/>
    </row>
    <row r="5" spans="1:13" ht="15.75" thickBot="1">
      <c r="A5" s="66"/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</row>
    <row r="6" spans="1:13" ht="16.5" thickTop="1" thickBot="1">
      <c r="A6" s="161" t="s">
        <v>158</v>
      </c>
      <c r="B6" s="160" t="s">
        <v>3</v>
      </c>
      <c r="C6" s="160"/>
      <c r="D6" s="160"/>
      <c r="E6" s="159" t="s">
        <v>4</v>
      </c>
      <c r="F6" s="159"/>
      <c r="G6" s="158" t="s">
        <v>5</v>
      </c>
      <c r="H6" s="158"/>
      <c r="I6" s="158"/>
      <c r="J6" s="158"/>
      <c r="K6" s="158"/>
      <c r="L6" s="158"/>
      <c r="M6" s="158"/>
    </row>
    <row r="7" spans="1:13" ht="15.75" thickTop="1">
      <c r="A7" s="161"/>
      <c r="B7" s="160"/>
      <c r="C7" s="160"/>
      <c r="D7" s="160"/>
      <c r="E7" s="159"/>
      <c r="F7" s="159"/>
      <c r="G7" s="158"/>
      <c r="H7" s="158"/>
      <c r="I7" s="158"/>
      <c r="J7" s="158"/>
      <c r="K7" s="158"/>
      <c r="L7" s="158"/>
      <c r="M7" s="158"/>
    </row>
    <row r="8" spans="1:13">
      <c r="A8" s="157" t="s">
        <v>157</v>
      </c>
      <c r="B8" s="156" t="s">
        <v>33</v>
      </c>
      <c r="C8" s="156"/>
      <c r="D8" s="156"/>
      <c r="E8" s="155" t="s">
        <v>156</v>
      </c>
      <c r="F8" s="155"/>
      <c r="G8" s="154" t="s">
        <v>32</v>
      </c>
      <c r="H8" s="154"/>
      <c r="I8" s="154"/>
      <c r="J8" s="154"/>
      <c r="K8" s="154"/>
      <c r="L8" s="154"/>
      <c r="M8" s="154"/>
    </row>
    <row r="9" spans="1:13" ht="15.75" thickBot="1">
      <c r="A9" s="141" t="s">
        <v>6</v>
      </c>
      <c r="B9" s="141"/>
      <c r="C9" s="153" t="s">
        <v>155</v>
      </c>
      <c r="D9" s="153"/>
      <c r="E9" s="153"/>
      <c r="F9" s="153"/>
      <c r="G9" s="153"/>
      <c r="H9" s="153"/>
      <c r="I9" s="153"/>
      <c r="J9" s="153"/>
      <c r="K9" s="153"/>
      <c r="L9" s="153"/>
      <c r="M9" s="153"/>
    </row>
    <row r="10" spans="1:13" ht="16.5" thickTop="1" thickBot="1">
      <c r="A10" s="141"/>
      <c r="B10" s="141"/>
      <c r="C10" s="152" t="s">
        <v>154</v>
      </c>
      <c r="D10" s="151">
        <v>2024</v>
      </c>
      <c r="E10" s="149" t="s">
        <v>9</v>
      </c>
      <c r="F10" s="149"/>
      <c r="G10" s="149" t="s">
        <v>9</v>
      </c>
      <c r="H10" s="149"/>
      <c r="I10" s="150" t="s">
        <v>9</v>
      </c>
      <c r="J10" s="149" t="s">
        <v>9</v>
      </c>
      <c r="K10" s="149"/>
      <c r="L10" s="143" t="s">
        <v>153</v>
      </c>
      <c r="M10" s="142" t="s">
        <v>11</v>
      </c>
    </row>
    <row r="11" spans="1:13" ht="48" customHeight="1" thickTop="1" thickBot="1">
      <c r="A11" s="141"/>
      <c r="B11" s="141"/>
      <c r="C11" s="148" t="s">
        <v>152</v>
      </c>
      <c r="D11" s="147" t="s">
        <v>13</v>
      </c>
      <c r="E11" s="145" t="s">
        <v>14</v>
      </c>
      <c r="F11" s="144" t="s">
        <v>13</v>
      </c>
      <c r="G11" s="145" t="s">
        <v>15</v>
      </c>
      <c r="H11" s="144" t="s">
        <v>13</v>
      </c>
      <c r="I11" s="146" t="s">
        <v>151</v>
      </c>
      <c r="J11" s="145" t="s">
        <v>17</v>
      </c>
      <c r="K11" s="144" t="s">
        <v>13</v>
      </c>
      <c r="L11" s="143"/>
      <c r="M11" s="142"/>
    </row>
    <row r="12" spans="1:13" ht="16.5" thickTop="1" thickBot="1">
      <c r="A12" s="141"/>
      <c r="B12" s="141"/>
      <c r="C12" s="140" t="s">
        <v>18</v>
      </c>
      <c r="D12" s="140" t="s">
        <v>19</v>
      </c>
      <c r="E12" s="140" t="s">
        <v>20</v>
      </c>
      <c r="F12" s="140" t="s">
        <v>21</v>
      </c>
      <c r="G12" s="140" t="s">
        <v>22</v>
      </c>
      <c r="H12" s="140" t="s">
        <v>23</v>
      </c>
      <c r="I12" s="140" t="s">
        <v>24</v>
      </c>
      <c r="J12" s="140" t="s">
        <v>25</v>
      </c>
      <c r="K12" s="140" t="s">
        <v>26</v>
      </c>
      <c r="L12" s="140" t="s">
        <v>27</v>
      </c>
      <c r="M12" s="139" t="s">
        <v>28</v>
      </c>
    </row>
    <row r="13" spans="1:13" ht="15.75" thickTop="1">
      <c r="A13" s="138" t="s">
        <v>37</v>
      </c>
      <c r="B13" s="138"/>
      <c r="C13" s="121"/>
      <c r="D13" s="122"/>
      <c r="E13" s="121"/>
      <c r="F13" s="122"/>
      <c r="G13" s="121"/>
      <c r="H13" s="122"/>
      <c r="I13" s="137"/>
      <c r="J13" s="121"/>
      <c r="K13" s="122"/>
      <c r="L13" s="121"/>
      <c r="M13" s="120"/>
    </row>
    <row r="14" spans="1:13" ht="22.5">
      <c r="A14" s="136" t="s">
        <v>30</v>
      </c>
      <c r="B14" s="124" t="s">
        <v>31</v>
      </c>
      <c r="C14" s="121"/>
      <c r="D14" s="122"/>
      <c r="E14" s="121"/>
      <c r="F14" s="122"/>
      <c r="G14" s="121"/>
      <c r="H14" s="122"/>
      <c r="I14" s="123"/>
      <c r="J14" s="121"/>
      <c r="K14" s="122"/>
      <c r="L14" s="121"/>
      <c r="M14" s="120"/>
    </row>
    <row r="15" spans="1:13">
      <c r="A15" s="105" t="s">
        <v>39</v>
      </c>
      <c r="B15" s="135" t="s">
        <v>40</v>
      </c>
      <c r="C15" s="108">
        <v>111263068</v>
      </c>
      <c r="D15" s="107">
        <v>39.5</v>
      </c>
      <c r="E15" s="107">
        <v>91960000</v>
      </c>
      <c r="F15" s="107">
        <v>39.5</v>
      </c>
      <c r="G15" s="107">
        <v>109760000</v>
      </c>
      <c r="H15" s="107">
        <v>25</v>
      </c>
      <c r="I15" s="107">
        <f>G15-E15</f>
        <v>17800000</v>
      </c>
      <c r="J15" s="108">
        <v>106532757</v>
      </c>
      <c r="K15" s="107">
        <v>25</v>
      </c>
      <c r="L15" s="107">
        <f>G15-J15</f>
        <v>3227243</v>
      </c>
      <c r="M15" s="106">
        <v>97</v>
      </c>
    </row>
    <row r="16" spans="1:13">
      <c r="A16" s="105" t="s">
        <v>41</v>
      </c>
      <c r="B16" s="135" t="s">
        <v>42</v>
      </c>
      <c r="C16" s="108">
        <v>11450769</v>
      </c>
      <c r="D16" s="107">
        <v>39.9</v>
      </c>
      <c r="E16" s="107">
        <v>11621000</v>
      </c>
      <c r="F16" s="107">
        <v>39.9</v>
      </c>
      <c r="G16" s="107">
        <v>12121000</v>
      </c>
      <c r="H16" s="107">
        <v>3</v>
      </c>
      <c r="I16" s="107">
        <f>G16-E16</f>
        <v>500000</v>
      </c>
      <c r="J16" s="108">
        <v>11664079</v>
      </c>
      <c r="K16" s="107">
        <v>3</v>
      </c>
      <c r="L16" s="107">
        <f>G16-J16</f>
        <v>456921</v>
      </c>
      <c r="M16" s="106">
        <v>96</v>
      </c>
    </row>
    <row r="17" spans="1:13">
      <c r="A17" s="105" t="s">
        <v>43</v>
      </c>
      <c r="B17" s="135" t="s">
        <v>44</v>
      </c>
      <c r="C17" s="108">
        <v>55201212</v>
      </c>
      <c r="D17" s="107">
        <v>14.9</v>
      </c>
      <c r="E17" s="107">
        <v>91790000</v>
      </c>
      <c r="F17" s="107">
        <v>14.9</v>
      </c>
      <c r="G17" s="107">
        <v>63410000</v>
      </c>
      <c r="H17" s="107">
        <v>14</v>
      </c>
      <c r="I17" s="107">
        <f>G17-E17</f>
        <v>-28380000</v>
      </c>
      <c r="J17" s="108">
        <v>53369731</v>
      </c>
      <c r="K17" s="107">
        <v>13</v>
      </c>
      <c r="L17" s="107">
        <f>G17-J17</f>
        <v>10040269</v>
      </c>
      <c r="M17" s="106">
        <v>84</v>
      </c>
    </row>
    <row r="18" spans="1:13">
      <c r="A18" s="105" t="s">
        <v>45</v>
      </c>
      <c r="B18" s="135" t="s">
        <v>46</v>
      </c>
      <c r="C18" s="108">
        <v>0</v>
      </c>
      <c r="D18" s="107">
        <v>0</v>
      </c>
      <c r="E18" s="107">
        <v>0</v>
      </c>
      <c r="F18" s="107">
        <v>0</v>
      </c>
      <c r="G18" s="107">
        <v>0</v>
      </c>
      <c r="H18" s="107">
        <v>0</v>
      </c>
      <c r="I18" s="107">
        <f>G18-E18</f>
        <v>0</v>
      </c>
      <c r="J18" s="108"/>
      <c r="K18" s="107">
        <v>0</v>
      </c>
      <c r="L18" s="107">
        <f>G18-J18</f>
        <v>0</v>
      </c>
      <c r="M18" s="106">
        <v>0</v>
      </c>
    </row>
    <row r="19" spans="1:13">
      <c r="A19" s="105" t="s">
        <v>47</v>
      </c>
      <c r="B19" s="135" t="s">
        <v>48</v>
      </c>
      <c r="C19" s="108">
        <v>0</v>
      </c>
      <c r="D19" s="107">
        <v>0</v>
      </c>
      <c r="E19" s="107">
        <v>0</v>
      </c>
      <c r="F19" s="107">
        <v>0</v>
      </c>
      <c r="G19" s="107">
        <v>0</v>
      </c>
      <c r="H19" s="107">
        <v>0</v>
      </c>
      <c r="I19" s="107">
        <f>G19-E19</f>
        <v>0</v>
      </c>
      <c r="J19" s="108">
        <v>0</v>
      </c>
      <c r="K19" s="107">
        <v>0</v>
      </c>
      <c r="L19" s="107">
        <f>G19-J19</f>
        <v>0</v>
      </c>
      <c r="M19" s="106">
        <v>0</v>
      </c>
    </row>
    <row r="20" spans="1:13">
      <c r="A20" s="105" t="s">
        <v>49</v>
      </c>
      <c r="B20" s="135" t="s">
        <v>50</v>
      </c>
      <c r="C20" s="108">
        <v>0</v>
      </c>
      <c r="D20" s="107">
        <v>0</v>
      </c>
      <c r="E20" s="107">
        <v>0</v>
      </c>
      <c r="F20" s="107">
        <v>0</v>
      </c>
      <c r="G20" s="107">
        <v>0</v>
      </c>
      <c r="H20" s="107">
        <v>0</v>
      </c>
      <c r="I20" s="107">
        <f>G20-E20</f>
        <v>0</v>
      </c>
      <c r="J20" s="108">
        <v>0</v>
      </c>
      <c r="K20" s="107">
        <v>0</v>
      </c>
      <c r="L20" s="107">
        <f>G20-J20</f>
        <v>0</v>
      </c>
      <c r="M20" s="106">
        <v>0</v>
      </c>
    </row>
    <row r="21" spans="1:13">
      <c r="A21" s="105" t="s">
        <v>51</v>
      </c>
      <c r="B21" s="135" t="s">
        <v>52</v>
      </c>
      <c r="C21" s="108">
        <v>283447553</v>
      </c>
      <c r="D21" s="107">
        <v>42.8</v>
      </c>
      <c r="E21" s="107">
        <v>270000000</v>
      </c>
      <c r="F21" s="107">
        <v>42.8</v>
      </c>
      <c r="G21" s="107">
        <v>243280000</v>
      </c>
      <c r="H21" s="107">
        <v>55</v>
      </c>
      <c r="I21" s="107">
        <f>G21-E21</f>
        <v>-26720000</v>
      </c>
      <c r="J21" s="108">
        <v>241213613</v>
      </c>
      <c r="K21" s="107">
        <v>56</v>
      </c>
      <c r="L21" s="107">
        <f>G21-J21</f>
        <v>2066387</v>
      </c>
      <c r="M21" s="106">
        <v>99</v>
      </c>
    </row>
    <row r="22" spans="1:13">
      <c r="A22" s="134"/>
      <c r="B22" s="133" t="s">
        <v>150</v>
      </c>
      <c r="C22" s="112">
        <v>461362602</v>
      </c>
      <c r="D22" s="111">
        <v>36.9</v>
      </c>
      <c r="E22" s="111">
        <v>465371000</v>
      </c>
      <c r="F22" s="111">
        <v>36.9</v>
      </c>
      <c r="G22" s="111">
        <f>SUM(G15:G21)</f>
        <v>428571000</v>
      </c>
      <c r="H22" s="111">
        <v>97</v>
      </c>
      <c r="I22" s="111">
        <f>SUM(I15:I21)</f>
        <v>-36800000</v>
      </c>
      <c r="J22" s="111">
        <f>SUM(J15:J21)</f>
        <v>412780180</v>
      </c>
      <c r="K22" s="111">
        <v>97</v>
      </c>
      <c r="L22" s="111">
        <f>SUM(L15:L21)</f>
        <v>15790820</v>
      </c>
      <c r="M22" s="110">
        <v>96</v>
      </c>
    </row>
    <row r="23" spans="1:13">
      <c r="A23" s="105" t="s">
        <v>54</v>
      </c>
      <c r="B23" s="135" t="s">
        <v>55</v>
      </c>
      <c r="C23" s="108">
        <v>0</v>
      </c>
      <c r="D23" s="107">
        <v>0</v>
      </c>
      <c r="E23" s="107">
        <v>0</v>
      </c>
      <c r="F23" s="107">
        <v>0</v>
      </c>
      <c r="G23" s="107">
        <v>0</v>
      </c>
      <c r="H23" s="107">
        <v>0</v>
      </c>
      <c r="I23" s="107">
        <v>0</v>
      </c>
      <c r="J23" s="108">
        <v>0</v>
      </c>
      <c r="K23" s="107">
        <v>0</v>
      </c>
      <c r="L23" s="107">
        <v>0</v>
      </c>
      <c r="M23" s="106">
        <v>0</v>
      </c>
    </row>
    <row r="24" spans="1:13">
      <c r="A24" s="105" t="s">
        <v>56</v>
      </c>
      <c r="B24" s="135" t="s">
        <v>57</v>
      </c>
      <c r="C24" s="108">
        <v>1239100</v>
      </c>
      <c r="D24" s="107">
        <v>0</v>
      </c>
      <c r="E24" s="107">
        <v>26230000</v>
      </c>
      <c r="F24" s="107">
        <v>0</v>
      </c>
      <c r="G24" s="107">
        <v>15158000</v>
      </c>
      <c r="H24" s="107">
        <v>3</v>
      </c>
      <c r="I24" s="107">
        <f>G24-E24</f>
        <v>-11072000</v>
      </c>
      <c r="J24" s="108">
        <v>15041640</v>
      </c>
      <c r="K24" s="107">
        <v>3</v>
      </c>
      <c r="L24" s="107">
        <f>G24-J24</f>
        <v>116360</v>
      </c>
      <c r="M24" s="106">
        <v>99</v>
      </c>
    </row>
    <row r="25" spans="1:13">
      <c r="A25" s="134"/>
      <c r="B25" s="133" t="s">
        <v>126</v>
      </c>
      <c r="C25" s="112">
        <v>1239100</v>
      </c>
      <c r="D25" s="111">
        <v>0</v>
      </c>
      <c r="E25" s="111">
        <v>26230000</v>
      </c>
      <c r="F25" s="111">
        <v>0</v>
      </c>
      <c r="G25" s="111">
        <f>SUM(G23:G24)</f>
        <v>15158000</v>
      </c>
      <c r="H25" s="111">
        <v>0</v>
      </c>
      <c r="I25" s="111">
        <f>G25-E25</f>
        <v>-11072000</v>
      </c>
      <c r="J25" s="111">
        <f>SUM(J23:J24)</f>
        <v>15041640</v>
      </c>
      <c r="K25" s="111">
        <v>3</v>
      </c>
      <c r="L25" s="111">
        <f>SUM(L23:L24)</f>
        <v>116360</v>
      </c>
      <c r="M25" s="110">
        <v>99</v>
      </c>
    </row>
    <row r="26" spans="1:13">
      <c r="A26" s="105" t="s">
        <v>54</v>
      </c>
      <c r="B26" s="135" t="s">
        <v>55</v>
      </c>
      <c r="C26" s="108">
        <v>0</v>
      </c>
      <c r="D26" s="107">
        <v>0</v>
      </c>
      <c r="E26" s="107">
        <v>0</v>
      </c>
      <c r="F26" s="107">
        <v>0</v>
      </c>
      <c r="G26" s="107">
        <v>0</v>
      </c>
      <c r="H26" s="107">
        <v>0</v>
      </c>
      <c r="I26" s="107">
        <f>G26-E26</f>
        <v>0</v>
      </c>
      <c r="J26" s="108">
        <v>0</v>
      </c>
      <c r="K26" s="107">
        <v>0</v>
      </c>
      <c r="L26" s="107">
        <v>0</v>
      </c>
      <c r="M26" s="106">
        <v>0</v>
      </c>
    </row>
    <row r="27" spans="1:13">
      <c r="A27" s="105" t="s">
        <v>56</v>
      </c>
      <c r="B27" s="135" t="s">
        <v>57</v>
      </c>
      <c r="C27" s="108">
        <v>0</v>
      </c>
      <c r="D27" s="107">
        <v>0</v>
      </c>
      <c r="E27" s="107">
        <v>0</v>
      </c>
      <c r="F27" s="107">
        <v>0</v>
      </c>
      <c r="G27" s="107">
        <v>0</v>
      </c>
      <c r="H27" s="107">
        <v>0</v>
      </c>
      <c r="I27" s="107">
        <f>G27-E27</f>
        <v>0</v>
      </c>
      <c r="J27" s="108">
        <v>0</v>
      </c>
      <c r="K27" s="107">
        <v>0</v>
      </c>
      <c r="L27" s="107">
        <v>0</v>
      </c>
      <c r="M27" s="106">
        <v>0</v>
      </c>
    </row>
    <row r="28" spans="1:13">
      <c r="A28" s="134"/>
      <c r="B28" s="133" t="s">
        <v>125</v>
      </c>
      <c r="C28" s="112">
        <v>0</v>
      </c>
      <c r="D28" s="111">
        <v>0</v>
      </c>
      <c r="E28" s="111">
        <v>0</v>
      </c>
      <c r="F28" s="111">
        <v>0</v>
      </c>
      <c r="G28" s="111">
        <v>0</v>
      </c>
      <c r="H28" s="111">
        <v>0</v>
      </c>
      <c r="I28" s="107">
        <f>G28-E28</f>
        <v>0</v>
      </c>
      <c r="J28" s="112">
        <v>0</v>
      </c>
      <c r="K28" s="111">
        <v>0</v>
      </c>
      <c r="L28" s="111">
        <v>0</v>
      </c>
      <c r="M28" s="110">
        <v>0</v>
      </c>
    </row>
    <row r="29" spans="1:13">
      <c r="A29" s="132"/>
      <c r="B29" s="131" t="s">
        <v>149</v>
      </c>
      <c r="C29" s="117">
        <v>1239100</v>
      </c>
      <c r="D29" s="116">
        <v>0</v>
      </c>
      <c r="E29" s="116">
        <v>26230000</v>
      </c>
      <c r="F29" s="116">
        <v>0</v>
      </c>
      <c r="G29" s="116">
        <v>15158000</v>
      </c>
      <c r="H29" s="116">
        <v>3</v>
      </c>
      <c r="I29" s="116">
        <f>I25</f>
        <v>-11072000</v>
      </c>
      <c r="J29" s="117">
        <v>0</v>
      </c>
      <c r="K29" s="116">
        <v>100</v>
      </c>
      <c r="L29" s="116">
        <f>L25</f>
        <v>116360</v>
      </c>
      <c r="M29" s="115">
        <v>0</v>
      </c>
    </row>
    <row r="30" spans="1:13">
      <c r="A30" s="132"/>
      <c r="B30" s="131" t="s">
        <v>148</v>
      </c>
      <c r="C30" s="117">
        <v>462601702</v>
      </c>
      <c r="D30" s="116">
        <v>34.9</v>
      </c>
      <c r="E30" s="116">
        <v>491601000</v>
      </c>
      <c r="F30" s="116">
        <v>34.9</v>
      </c>
      <c r="G30" s="116">
        <v>443729000</v>
      </c>
      <c r="H30" s="116">
        <v>100</v>
      </c>
      <c r="I30" s="116">
        <f>I22+I29</f>
        <v>-47872000</v>
      </c>
      <c r="J30" s="116">
        <f>J22+J25</f>
        <v>427821820</v>
      </c>
      <c r="K30" s="116"/>
      <c r="L30" s="116">
        <f>L22+L29</f>
        <v>15907180</v>
      </c>
      <c r="M30" s="115">
        <v>96</v>
      </c>
    </row>
    <row r="31" spans="1:13">
      <c r="A31" s="134"/>
      <c r="B31" s="133" t="s">
        <v>147</v>
      </c>
      <c r="C31" s="112">
        <v>0</v>
      </c>
      <c r="D31" s="111"/>
      <c r="E31" s="111"/>
      <c r="F31" s="111"/>
      <c r="G31" s="111"/>
      <c r="H31" s="111"/>
      <c r="I31" s="111"/>
      <c r="J31" s="112">
        <v>0</v>
      </c>
      <c r="K31" s="111"/>
      <c r="L31" s="111"/>
      <c r="M31" s="110"/>
    </row>
    <row r="32" spans="1:13">
      <c r="A32" s="134"/>
      <c r="B32" s="133" t="s">
        <v>146</v>
      </c>
      <c r="C32" s="112">
        <v>0</v>
      </c>
      <c r="D32" s="111"/>
      <c r="E32" s="111"/>
      <c r="F32" s="111"/>
      <c r="G32" s="111"/>
      <c r="H32" s="111"/>
      <c r="I32" s="111"/>
      <c r="J32" s="112">
        <v>0</v>
      </c>
      <c r="K32" s="111"/>
      <c r="L32" s="111"/>
      <c r="M32" s="110"/>
    </row>
    <row r="33" spans="1:13" ht="15.75" thickBot="1">
      <c r="A33" s="132"/>
      <c r="B33" s="131" t="s">
        <v>122</v>
      </c>
      <c r="C33" s="117">
        <v>462601702</v>
      </c>
      <c r="D33" s="116"/>
      <c r="E33" s="116"/>
      <c r="F33" s="116"/>
      <c r="G33" s="116"/>
      <c r="H33" s="116"/>
      <c r="I33" s="116"/>
      <c r="J33" s="117">
        <v>427821820</v>
      </c>
      <c r="K33" s="116"/>
      <c r="L33" s="116"/>
      <c r="M33" s="115"/>
    </row>
    <row r="34" spans="1:13" ht="15.75" thickTop="1">
      <c r="A34" s="130" t="s">
        <v>145</v>
      </c>
      <c r="B34" s="130"/>
      <c r="C34" s="127"/>
      <c r="D34" s="128"/>
      <c r="E34" s="127"/>
      <c r="F34" s="128"/>
      <c r="G34" s="127"/>
      <c r="H34" s="128"/>
      <c r="I34" s="129"/>
      <c r="J34" s="127"/>
      <c r="K34" s="128"/>
      <c r="L34" s="127"/>
      <c r="M34" s="126"/>
    </row>
    <row r="35" spans="1:13">
      <c r="A35" s="125" t="s">
        <v>38</v>
      </c>
      <c r="B35" s="124" t="s">
        <v>31</v>
      </c>
      <c r="C35" s="121"/>
      <c r="D35" s="122"/>
      <c r="E35" s="121"/>
      <c r="F35" s="122"/>
      <c r="G35" s="121"/>
      <c r="H35" s="122"/>
      <c r="I35" s="123"/>
      <c r="J35" s="121"/>
      <c r="K35" s="122"/>
      <c r="L35" s="121"/>
      <c r="M35" s="120"/>
    </row>
    <row r="36" spans="1:13">
      <c r="A36" s="105"/>
      <c r="B36" s="118" t="s">
        <v>144</v>
      </c>
      <c r="C36" s="117">
        <v>461362602</v>
      </c>
      <c r="D36" s="116">
        <v>99.7</v>
      </c>
      <c r="E36" s="116">
        <v>465371000</v>
      </c>
      <c r="F36" s="116">
        <v>94.7</v>
      </c>
      <c r="G36" s="116">
        <f>SUM(G38:G41)</f>
        <v>428571000</v>
      </c>
      <c r="H36" s="116">
        <v>96</v>
      </c>
      <c r="I36" s="117">
        <f>SUM(I38:I41)</f>
        <v>-36800000</v>
      </c>
      <c r="J36" s="117">
        <f>SUM(J38:J41)</f>
        <v>412780180</v>
      </c>
      <c r="K36" s="116">
        <v>97</v>
      </c>
      <c r="L36" s="116">
        <f>SUM(L38:L41)</f>
        <v>15790820</v>
      </c>
      <c r="M36" s="115">
        <f>J36/G36*100</f>
        <v>96.315471648804987</v>
      </c>
    </row>
    <row r="37" spans="1:13">
      <c r="A37" s="105" t="s">
        <v>124</v>
      </c>
      <c r="B37" s="109" t="s">
        <v>123</v>
      </c>
      <c r="C37" s="108"/>
      <c r="D37" s="107"/>
      <c r="E37" s="107"/>
      <c r="F37" s="107"/>
      <c r="G37" s="107"/>
      <c r="H37" s="107"/>
      <c r="I37" s="107"/>
      <c r="J37" s="108"/>
      <c r="K37" s="107"/>
      <c r="L37" s="107"/>
      <c r="M37" s="106"/>
    </row>
    <row r="38" spans="1:13">
      <c r="A38" s="105" t="s">
        <v>143</v>
      </c>
      <c r="B38" s="109" t="s">
        <v>142</v>
      </c>
      <c r="C38" s="108">
        <v>447091841</v>
      </c>
      <c r="D38" s="107">
        <v>96.6</v>
      </c>
      <c r="E38" s="107">
        <v>434025000</v>
      </c>
      <c r="F38" s="107">
        <v>88.3</v>
      </c>
      <c r="G38" s="107">
        <v>409225000</v>
      </c>
      <c r="H38" s="107">
        <v>92</v>
      </c>
      <c r="I38" s="107">
        <f>G38-E38</f>
        <v>-24800000</v>
      </c>
      <c r="J38" s="108">
        <f>118196836+34987855+241213613+3000000</f>
        <v>397398304</v>
      </c>
      <c r="K38" s="107">
        <v>93</v>
      </c>
      <c r="L38" s="107">
        <f>G38-J38</f>
        <v>11826696</v>
      </c>
      <c r="M38" s="106">
        <f>J38/G38*100</f>
        <v>97.109977151933535</v>
      </c>
    </row>
    <row r="39" spans="1:13">
      <c r="A39" s="105" t="s">
        <v>141</v>
      </c>
      <c r="B39" s="109" t="s">
        <v>140</v>
      </c>
      <c r="C39" s="108">
        <v>10987460</v>
      </c>
      <c r="D39" s="107">
        <v>2.4</v>
      </c>
      <c r="E39" s="107">
        <v>26896000</v>
      </c>
      <c r="F39" s="107">
        <v>5.5</v>
      </c>
      <c r="G39" s="107">
        <v>14896000</v>
      </c>
      <c r="H39" s="107">
        <v>3</v>
      </c>
      <c r="I39" s="107">
        <f>G39-E39</f>
        <v>-12000000</v>
      </c>
      <c r="J39" s="108">
        <v>12999925</v>
      </c>
      <c r="K39" s="107">
        <v>2.5</v>
      </c>
      <c r="L39" s="107">
        <f>G39-J39</f>
        <v>1896075</v>
      </c>
      <c r="M39" s="106">
        <f>J39/G39*100</f>
        <v>87.271247314715367</v>
      </c>
    </row>
    <row r="40" spans="1:13">
      <c r="A40" s="105" t="s">
        <v>139</v>
      </c>
      <c r="B40" s="109" t="s">
        <v>138</v>
      </c>
      <c r="C40" s="108">
        <v>1560646</v>
      </c>
      <c r="D40" s="107">
        <v>0.3</v>
      </c>
      <c r="E40" s="107">
        <v>1650000</v>
      </c>
      <c r="F40" s="107">
        <v>0.3</v>
      </c>
      <c r="G40" s="107">
        <v>1650000</v>
      </c>
      <c r="H40" s="107">
        <v>0.3</v>
      </c>
      <c r="I40" s="107">
        <f>G40-E40</f>
        <v>0</v>
      </c>
      <c r="J40" s="108">
        <v>1367681</v>
      </c>
      <c r="K40" s="119">
        <v>0.5</v>
      </c>
      <c r="L40" s="107">
        <f>G40-J40</f>
        <v>282319</v>
      </c>
      <c r="M40" s="106">
        <f>J40/G40*100</f>
        <v>82.889757575757571</v>
      </c>
    </row>
    <row r="41" spans="1:13">
      <c r="A41" s="105" t="s">
        <v>137</v>
      </c>
      <c r="B41" s="109" t="s">
        <v>136</v>
      </c>
      <c r="C41" s="108">
        <v>1722655</v>
      </c>
      <c r="D41" s="107">
        <v>0.4</v>
      </c>
      <c r="E41" s="107">
        <v>2800000</v>
      </c>
      <c r="F41" s="107">
        <v>0.6</v>
      </c>
      <c r="G41" s="107">
        <v>2800000</v>
      </c>
      <c r="H41" s="107">
        <v>0.63</v>
      </c>
      <c r="I41" s="107">
        <f>G41-E41</f>
        <v>0</v>
      </c>
      <c r="J41" s="108">
        <v>1014270</v>
      </c>
      <c r="K41" s="119">
        <v>0.5</v>
      </c>
      <c r="L41" s="107">
        <f>G41-J41</f>
        <v>1785730</v>
      </c>
      <c r="M41" s="106">
        <f>J41/G41*100</f>
        <v>36.223928571428573</v>
      </c>
    </row>
    <row r="42" spans="1:13">
      <c r="A42" s="105"/>
      <c r="B42" s="118" t="s">
        <v>135</v>
      </c>
      <c r="C42" s="117">
        <v>1239100</v>
      </c>
      <c r="D42" s="116">
        <v>0.3</v>
      </c>
      <c r="E42" s="116">
        <v>26230000</v>
      </c>
      <c r="F42" s="116">
        <v>5.3</v>
      </c>
      <c r="G42" s="116">
        <f>SUM(G44:G47)</f>
        <v>15158000</v>
      </c>
      <c r="H42" s="116">
        <v>4</v>
      </c>
      <c r="I42" s="116">
        <f>I48</f>
        <v>-11072000</v>
      </c>
      <c r="J42" s="117">
        <f>J48</f>
        <v>15041640</v>
      </c>
      <c r="K42" s="116">
        <v>3</v>
      </c>
      <c r="L42" s="116">
        <f>L48</f>
        <v>116360</v>
      </c>
      <c r="M42" s="115">
        <v>0</v>
      </c>
    </row>
    <row r="43" spans="1:13">
      <c r="A43" s="105" t="s">
        <v>124</v>
      </c>
      <c r="B43" s="109" t="s">
        <v>123</v>
      </c>
      <c r="C43" s="108"/>
      <c r="D43" s="107"/>
      <c r="E43" s="107"/>
      <c r="F43" s="107"/>
      <c r="G43" s="107"/>
      <c r="H43" s="107"/>
      <c r="I43" s="107"/>
      <c r="J43" s="108"/>
      <c r="K43" s="107"/>
      <c r="L43" s="107"/>
      <c r="M43" s="106"/>
    </row>
    <row r="44" spans="1:13">
      <c r="A44" s="105" t="s">
        <v>134</v>
      </c>
      <c r="B44" s="109" t="s">
        <v>133</v>
      </c>
      <c r="C44" s="108">
        <v>1152000</v>
      </c>
      <c r="D44" s="107">
        <v>0.2</v>
      </c>
      <c r="E44" s="107">
        <v>8730000</v>
      </c>
      <c r="F44" s="107">
        <v>1.8</v>
      </c>
      <c r="G44" s="107">
        <v>4930000</v>
      </c>
      <c r="H44" s="107">
        <v>1</v>
      </c>
      <c r="I44" s="107">
        <f>G44-E44</f>
        <v>-3800000</v>
      </c>
      <c r="J44" s="108">
        <v>4920000</v>
      </c>
      <c r="K44" s="114">
        <v>1.1000000000000001</v>
      </c>
      <c r="L44" s="107">
        <f>G44-J44</f>
        <v>10000</v>
      </c>
      <c r="M44" s="106">
        <v>0</v>
      </c>
    </row>
    <row r="45" spans="1:13">
      <c r="A45" s="105" t="s">
        <v>132</v>
      </c>
      <c r="B45" s="109" t="s">
        <v>131</v>
      </c>
      <c r="C45" s="108">
        <v>0</v>
      </c>
      <c r="D45" s="107">
        <v>0</v>
      </c>
      <c r="E45" s="107">
        <v>15228000</v>
      </c>
      <c r="F45" s="107">
        <v>3.1</v>
      </c>
      <c r="G45" s="107">
        <v>10128000</v>
      </c>
      <c r="H45" s="107">
        <v>3</v>
      </c>
      <c r="I45" s="107">
        <f>G45-E45</f>
        <v>-5100000</v>
      </c>
      <c r="J45" s="108">
        <v>10121640</v>
      </c>
      <c r="K45" s="114">
        <v>2</v>
      </c>
      <c r="L45" s="107">
        <f>G45-J45</f>
        <v>6360</v>
      </c>
      <c r="M45" s="106">
        <v>0</v>
      </c>
    </row>
    <row r="46" spans="1:13">
      <c r="A46" s="105" t="s">
        <v>130</v>
      </c>
      <c r="B46" s="109" t="s">
        <v>129</v>
      </c>
      <c r="C46" s="108">
        <v>0</v>
      </c>
      <c r="D46" s="107">
        <v>0</v>
      </c>
      <c r="E46" s="107">
        <v>2172000</v>
      </c>
      <c r="F46" s="107">
        <v>0.4</v>
      </c>
      <c r="G46" s="107"/>
      <c r="H46" s="107">
        <v>0.4</v>
      </c>
      <c r="I46" s="107">
        <f>G46-E46</f>
        <v>-2172000</v>
      </c>
      <c r="J46" s="108">
        <v>0</v>
      </c>
      <c r="K46" s="107">
        <v>0</v>
      </c>
      <c r="L46" s="107">
        <f>G46-J46</f>
        <v>0</v>
      </c>
      <c r="M46" s="106">
        <v>0</v>
      </c>
    </row>
    <row r="47" spans="1:13">
      <c r="A47" s="105" t="s">
        <v>128</v>
      </c>
      <c r="B47" s="109" t="s">
        <v>127</v>
      </c>
      <c r="C47" s="108">
        <v>87100</v>
      </c>
      <c r="D47" s="107">
        <v>0</v>
      </c>
      <c r="E47" s="107">
        <v>100000</v>
      </c>
      <c r="F47" s="107">
        <v>0</v>
      </c>
      <c r="G47" s="107">
        <v>100000</v>
      </c>
      <c r="H47" s="107">
        <v>0</v>
      </c>
      <c r="I47" s="107">
        <v>0</v>
      </c>
      <c r="J47" s="108">
        <v>0</v>
      </c>
      <c r="K47" s="107">
        <v>0</v>
      </c>
      <c r="L47" s="107">
        <f>G47-J47</f>
        <v>100000</v>
      </c>
      <c r="M47" s="106">
        <v>0</v>
      </c>
    </row>
    <row r="48" spans="1:13">
      <c r="A48" s="105"/>
      <c r="B48" s="113" t="s">
        <v>126</v>
      </c>
      <c r="C48" s="112">
        <v>1239100</v>
      </c>
      <c r="D48" s="111">
        <v>0.3</v>
      </c>
      <c r="E48" s="111">
        <v>26230000</v>
      </c>
      <c r="F48" s="111">
        <v>5.3</v>
      </c>
      <c r="G48" s="111">
        <f>G42</f>
        <v>15158000</v>
      </c>
      <c r="H48" s="111">
        <v>4</v>
      </c>
      <c r="I48" s="111">
        <f>SUM(I44:I47)</f>
        <v>-11072000</v>
      </c>
      <c r="J48" s="112">
        <f>SUM(J44:J47)</f>
        <v>15041640</v>
      </c>
      <c r="K48" s="111">
        <v>4</v>
      </c>
      <c r="L48" s="111">
        <f>SUM(L44:L47)</f>
        <v>116360</v>
      </c>
      <c r="M48" s="110">
        <v>0</v>
      </c>
    </row>
    <row r="49" spans="1:13">
      <c r="A49" s="105" t="s">
        <v>124</v>
      </c>
      <c r="B49" s="109" t="s">
        <v>123</v>
      </c>
      <c r="C49" s="108"/>
      <c r="D49" s="107"/>
      <c r="E49" s="107"/>
      <c r="F49" s="107"/>
      <c r="G49" s="107"/>
      <c r="H49" s="107"/>
      <c r="I49" s="107"/>
      <c r="J49" s="108"/>
      <c r="K49" s="107"/>
      <c r="L49" s="107"/>
      <c r="M49" s="106"/>
    </row>
    <row r="50" spans="1:13">
      <c r="A50" s="105"/>
      <c r="B50" s="113" t="s">
        <v>125</v>
      </c>
      <c r="C50" s="112">
        <v>0</v>
      </c>
      <c r="D50" s="111">
        <v>0</v>
      </c>
      <c r="E50" s="111">
        <v>0</v>
      </c>
      <c r="F50" s="111">
        <v>0</v>
      </c>
      <c r="G50" s="111">
        <v>0</v>
      </c>
      <c r="H50" s="111">
        <v>0</v>
      </c>
      <c r="I50" s="111">
        <v>0</v>
      </c>
      <c r="J50" s="112">
        <v>0</v>
      </c>
      <c r="K50" s="111">
        <v>0</v>
      </c>
      <c r="L50" s="111">
        <v>0</v>
      </c>
      <c r="M50" s="110">
        <v>0</v>
      </c>
    </row>
    <row r="51" spans="1:13">
      <c r="A51" s="105" t="s">
        <v>124</v>
      </c>
      <c r="B51" s="109" t="s">
        <v>123</v>
      </c>
      <c r="C51" s="108"/>
      <c r="D51" s="107"/>
      <c r="E51" s="107"/>
      <c r="F51" s="107"/>
      <c r="G51" s="107"/>
      <c r="H51" s="107"/>
      <c r="I51" s="107"/>
      <c r="J51" s="108"/>
      <c r="K51" s="107"/>
      <c r="L51" s="107"/>
      <c r="M51" s="106"/>
    </row>
    <row r="52" spans="1:13">
      <c r="A52" s="105" t="s">
        <v>124</v>
      </c>
      <c r="B52" s="109" t="s">
        <v>123</v>
      </c>
      <c r="C52" s="108"/>
      <c r="D52" s="107"/>
      <c r="E52" s="107"/>
      <c r="F52" s="107"/>
      <c r="G52" s="107"/>
      <c r="H52" s="107"/>
      <c r="I52" s="107"/>
      <c r="J52" s="108"/>
      <c r="K52" s="107"/>
      <c r="L52" s="107"/>
      <c r="M52" s="106"/>
    </row>
    <row r="53" spans="1:13" ht="15.75" thickBot="1">
      <c r="A53" s="105"/>
      <c r="B53" s="104" t="s">
        <v>122</v>
      </c>
      <c r="C53" s="103">
        <v>462601702</v>
      </c>
      <c r="D53" s="102"/>
      <c r="E53" s="102">
        <v>491601000</v>
      </c>
      <c r="F53" s="102"/>
      <c r="G53" s="102">
        <f>G36+G42</f>
        <v>443729000</v>
      </c>
      <c r="H53" s="102"/>
      <c r="I53" s="102">
        <f>I36+I42</f>
        <v>-47872000</v>
      </c>
      <c r="J53" s="102">
        <f>J36+J42</f>
        <v>427821820</v>
      </c>
      <c r="K53" s="102"/>
      <c r="L53" s="102">
        <f>G53-J53</f>
        <v>15907180</v>
      </c>
      <c r="M53" s="101">
        <f>J53/G53*100</f>
        <v>96.415113729325782</v>
      </c>
    </row>
    <row r="54" spans="1:13" ht="15.75" thickTop="1">
      <c r="A54" s="100"/>
      <c r="B54" s="100"/>
      <c r="C54" s="100"/>
      <c r="D54" s="100"/>
      <c r="E54" s="100"/>
      <c r="F54" s="100"/>
      <c r="G54" s="100"/>
      <c r="H54" s="100"/>
      <c r="I54" s="100"/>
      <c r="J54" s="100"/>
      <c r="K54" s="100"/>
      <c r="L54" s="100"/>
      <c r="M54" s="100"/>
    </row>
    <row r="55" spans="1:13">
      <c r="A55" s="99"/>
      <c r="B55" s="66"/>
      <c r="C55" s="66"/>
      <c r="D55" s="66"/>
      <c r="E55" s="66"/>
      <c r="F55" s="66"/>
      <c r="G55" s="66"/>
      <c r="H55" s="66"/>
      <c r="I55" s="66"/>
      <c r="J55" s="66"/>
      <c r="K55" s="66"/>
      <c r="L55" s="66"/>
      <c r="M55" s="66"/>
    </row>
    <row r="56" spans="1:13">
      <c r="A56" s="70" t="s">
        <v>121</v>
      </c>
      <c r="B56" s="69" t="s">
        <v>120</v>
      </c>
      <c r="C56" s="90" t="s">
        <v>68</v>
      </c>
      <c r="D56" s="90"/>
      <c r="E56" s="69" t="s">
        <v>65</v>
      </c>
      <c r="F56" s="68" t="s">
        <v>69</v>
      </c>
      <c r="G56" s="98"/>
      <c r="H56" s="97"/>
      <c r="I56" s="97"/>
      <c r="J56" s="97"/>
      <c r="K56" s="97"/>
      <c r="L56" s="97"/>
      <c r="M56" s="66"/>
    </row>
    <row r="57" spans="1:13">
      <c r="A57" s="70"/>
      <c r="B57" s="69" t="s">
        <v>66</v>
      </c>
      <c r="C57" s="90"/>
      <c r="D57" s="90"/>
      <c r="E57" s="69" t="s">
        <v>66</v>
      </c>
      <c r="F57" s="68"/>
      <c r="G57" s="98"/>
      <c r="H57" s="97"/>
      <c r="I57" s="97"/>
      <c r="J57" s="97"/>
      <c r="K57" s="97"/>
      <c r="L57" s="97"/>
      <c r="M57" s="66"/>
    </row>
    <row r="58" spans="1:13">
      <c r="A58" s="70"/>
      <c r="B58" s="69" t="s">
        <v>119</v>
      </c>
      <c r="C58" s="90"/>
      <c r="D58" s="90"/>
      <c r="E58" s="69" t="s">
        <v>67</v>
      </c>
      <c r="F58" s="68" t="s">
        <v>71</v>
      </c>
      <c r="G58" s="98"/>
      <c r="H58" s="97"/>
      <c r="I58" s="97"/>
      <c r="J58" s="97"/>
      <c r="K58" s="97"/>
      <c r="L58" s="97"/>
      <c r="M58" s="66"/>
    </row>
  </sheetData>
  <mergeCells count="25">
    <mergeCell ref="A2:M2"/>
    <mergeCell ref="A3:M3"/>
    <mergeCell ref="A4:M4"/>
    <mergeCell ref="A6:A7"/>
    <mergeCell ref="B6:D7"/>
    <mergeCell ref="E6:F7"/>
    <mergeCell ref="G6:M7"/>
    <mergeCell ref="B8:D8"/>
    <mergeCell ref="E8:F8"/>
    <mergeCell ref="G8:M8"/>
    <mergeCell ref="A9:B12"/>
    <mergeCell ref="C9:M9"/>
    <mergeCell ref="E10:F10"/>
    <mergeCell ref="G10:H10"/>
    <mergeCell ref="J10:K10"/>
    <mergeCell ref="L10:L11"/>
    <mergeCell ref="M10:M11"/>
    <mergeCell ref="A13:B13"/>
    <mergeCell ref="A34:B34"/>
    <mergeCell ref="A54:M54"/>
    <mergeCell ref="A56:A58"/>
    <mergeCell ref="C56:D58"/>
    <mergeCell ref="F56:G56"/>
    <mergeCell ref="F57:G57"/>
    <mergeCell ref="F58:G58"/>
  </mergeCells>
  <pageMargins left="0" right="0" top="0" bottom="0" header="0" footer="0"/>
  <pageSetup scale="8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507D1D-BEED-478C-ADA5-5E5DF13D32C4}">
  <sheetPr>
    <outlinePr summaryBelow="0"/>
  </sheetPr>
  <dimension ref="A1:T25"/>
  <sheetViews>
    <sheetView workbookViewId="0">
      <selection activeCell="W19" sqref="W19"/>
    </sheetView>
  </sheetViews>
  <sheetFormatPr defaultRowHeight="15"/>
  <cols>
    <col min="1" max="1" width="0.140625" style="65" customWidth="1"/>
    <col min="2" max="2" width="5.28515625" style="65" customWidth="1"/>
    <col min="3" max="3" width="1.28515625" style="65" customWidth="1"/>
    <col min="4" max="4" width="4.7109375" style="65" customWidth="1"/>
    <col min="5" max="5" width="22.85546875" style="65" customWidth="1"/>
    <col min="6" max="6" width="5.42578125" style="65" customWidth="1"/>
    <col min="7" max="7" width="18.28515625" style="65" customWidth="1"/>
    <col min="8" max="8" width="8.42578125" style="65" customWidth="1"/>
    <col min="9" max="9" width="13.28515625" style="65" customWidth="1"/>
    <col min="10" max="10" width="5.7109375" style="65" customWidth="1"/>
    <col min="11" max="11" width="10.28515625" style="65" customWidth="1"/>
    <col min="12" max="12" width="10.5703125" style="65" customWidth="1"/>
    <col min="13" max="13" width="10.7109375" style="65" customWidth="1"/>
    <col min="14" max="14" width="11.42578125" style="65" customWidth="1"/>
    <col min="15" max="15" width="4.5703125" style="65" customWidth="1"/>
    <col min="16" max="16" width="6.5703125" style="65" customWidth="1"/>
    <col min="17" max="17" width="6.42578125" style="65" customWidth="1"/>
    <col min="18" max="18" width="2.85546875" style="65" customWidth="1"/>
    <col min="19" max="19" width="8.140625" style="65" customWidth="1"/>
    <col min="20" max="20" width="11.42578125" style="65" customWidth="1"/>
    <col min="21" max="16384" width="9.140625" style="65"/>
  </cols>
  <sheetData>
    <row r="1" spans="1:20" ht="20.100000000000001" customHeight="1">
      <c r="A1" s="66"/>
      <c r="B1" s="89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</row>
    <row r="2" spans="1:20" ht="18" customHeight="1">
      <c r="A2" s="66"/>
      <c r="B2" s="88" t="s">
        <v>167</v>
      </c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66"/>
      <c r="T2" s="66"/>
    </row>
    <row r="3" spans="1:20" ht="21" customHeight="1" thickBot="1">
      <c r="A3" s="66"/>
      <c r="B3" s="87" t="s">
        <v>70</v>
      </c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T3" s="87"/>
    </row>
    <row r="4" spans="1:20" ht="15" customHeight="1" thickTop="1" thickBot="1">
      <c r="A4" s="85"/>
      <c r="B4" s="82" t="s">
        <v>98</v>
      </c>
      <c r="C4" s="79" t="s">
        <v>30</v>
      </c>
      <c r="D4" s="79"/>
      <c r="E4" s="79" t="s">
        <v>115</v>
      </c>
      <c r="F4" s="79" t="s">
        <v>97</v>
      </c>
      <c r="G4" s="81" t="s">
        <v>96</v>
      </c>
      <c r="H4" s="79" t="s">
        <v>9</v>
      </c>
      <c r="I4" s="79" t="s">
        <v>95</v>
      </c>
      <c r="J4" s="86" t="s">
        <v>94</v>
      </c>
      <c r="K4" s="86"/>
      <c r="L4" s="86"/>
      <c r="M4" s="86"/>
      <c r="N4" s="86"/>
      <c r="O4" s="86"/>
      <c r="P4" s="86"/>
      <c r="Q4" s="86"/>
      <c r="R4" s="86"/>
      <c r="S4" s="86"/>
      <c r="T4" s="86"/>
    </row>
    <row r="5" spans="1:20" ht="15" customHeight="1" thickTop="1" thickBot="1">
      <c r="A5" s="85"/>
      <c r="B5" s="82"/>
      <c r="C5" s="79"/>
      <c r="D5" s="79"/>
      <c r="E5" s="79"/>
      <c r="F5" s="79"/>
      <c r="G5" s="81"/>
      <c r="H5" s="79"/>
      <c r="I5" s="79"/>
      <c r="J5" s="84" t="s">
        <v>54</v>
      </c>
      <c r="K5" s="84" t="s">
        <v>56</v>
      </c>
      <c r="L5" s="84" t="s">
        <v>39</v>
      </c>
      <c r="M5" s="84" t="s">
        <v>41</v>
      </c>
      <c r="N5" s="84" t="s">
        <v>43</v>
      </c>
      <c r="O5" s="84" t="s">
        <v>45</v>
      </c>
      <c r="P5" s="84" t="s">
        <v>47</v>
      </c>
      <c r="Q5" s="84" t="s">
        <v>49</v>
      </c>
      <c r="R5" s="170" t="s">
        <v>51</v>
      </c>
      <c r="S5" s="170"/>
      <c r="T5" s="83" t="s">
        <v>76</v>
      </c>
    </row>
    <row r="6" spans="1:20" ht="63.75" customHeight="1" thickTop="1">
      <c r="A6" s="66"/>
      <c r="B6" s="82"/>
      <c r="C6" s="79"/>
      <c r="D6" s="79"/>
      <c r="E6" s="79"/>
      <c r="F6" s="79"/>
      <c r="G6" s="81"/>
      <c r="H6" s="80" t="s">
        <v>93</v>
      </c>
      <c r="I6" s="79"/>
      <c r="J6" s="78" t="s">
        <v>166</v>
      </c>
      <c r="K6" s="78" t="s">
        <v>165</v>
      </c>
      <c r="L6" s="78" t="s">
        <v>90</v>
      </c>
      <c r="M6" s="78" t="s">
        <v>164</v>
      </c>
      <c r="N6" s="78" t="s">
        <v>163</v>
      </c>
      <c r="O6" s="78" t="s">
        <v>162</v>
      </c>
      <c r="P6" s="78" t="s">
        <v>161</v>
      </c>
      <c r="Q6" s="78" t="s">
        <v>160</v>
      </c>
      <c r="R6" s="169" t="s">
        <v>84</v>
      </c>
      <c r="S6" s="169"/>
      <c r="T6" s="77" t="s">
        <v>76</v>
      </c>
    </row>
    <row r="7" spans="1:20" ht="15" customHeight="1">
      <c r="A7" s="66"/>
      <c r="B7" s="75" t="s">
        <v>5</v>
      </c>
      <c r="C7" s="165" t="s">
        <v>32</v>
      </c>
      <c r="D7" s="165"/>
      <c r="E7" s="72" t="s">
        <v>33</v>
      </c>
      <c r="F7" s="73" t="s">
        <v>83</v>
      </c>
      <c r="G7" s="74" t="s">
        <v>82</v>
      </c>
      <c r="H7" s="73">
        <v>2025</v>
      </c>
      <c r="I7" s="72" t="s">
        <v>79</v>
      </c>
      <c r="J7" s="71">
        <v>0</v>
      </c>
      <c r="K7" s="71">
        <v>26230000</v>
      </c>
      <c r="L7" s="71">
        <v>91960000</v>
      </c>
      <c r="M7" s="71">
        <v>11621000</v>
      </c>
      <c r="N7" s="71">
        <v>88790000</v>
      </c>
      <c r="O7" s="71">
        <v>0</v>
      </c>
      <c r="P7" s="71">
        <v>0</v>
      </c>
      <c r="Q7" s="71">
        <v>0</v>
      </c>
      <c r="R7" s="91">
        <v>270000000</v>
      </c>
      <c r="S7" s="91"/>
      <c r="T7" s="76">
        <v>488601000</v>
      </c>
    </row>
    <row r="8" spans="1:20" ht="15" customHeight="1">
      <c r="A8" s="66"/>
      <c r="B8" s="75" t="s">
        <v>5</v>
      </c>
      <c r="C8" s="165" t="s">
        <v>32</v>
      </c>
      <c r="D8" s="165"/>
      <c r="E8" s="72" t="s">
        <v>33</v>
      </c>
      <c r="F8" s="73" t="s">
        <v>83</v>
      </c>
      <c r="G8" s="74" t="s">
        <v>82</v>
      </c>
      <c r="H8" s="73">
        <v>2025</v>
      </c>
      <c r="I8" s="72" t="s">
        <v>78</v>
      </c>
      <c r="J8" s="71">
        <v>0</v>
      </c>
      <c r="K8" s="71">
        <v>15158000</v>
      </c>
      <c r="L8" s="71">
        <v>109760000</v>
      </c>
      <c r="M8" s="71">
        <v>12121000</v>
      </c>
      <c r="N8" s="71">
        <v>60410000</v>
      </c>
      <c r="O8" s="71">
        <v>0</v>
      </c>
      <c r="P8" s="71">
        <v>0</v>
      </c>
      <c r="Q8" s="71">
        <v>0</v>
      </c>
      <c r="R8" s="91">
        <v>243280000</v>
      </c>
      <c r="S8" s="91"/>
      <c r="T8" s="76">
        <v>440729000</v>
      </c>
    </row>
    <row r="9" spans="1:20" ht="15" customHeight="1">
      <c r="A9" s="66"/>
      <c r="B9" s="75" t="s">
        <v>5</v>
      </c>
      <c r="C9" s="165" t="s">
        <v>32</v>
      </c>
      <c r="D9" s="165"/>
      <c r="E9" s="72" t="s">
        <v>33</v>
      </c>
      <c r="F9" s="73" t="s">
        <v>83</v>
      </c>
      <c r="G9" s="74" t="s">
        <v>82</v>
      </c>
      <c r="H9" s="73">
        <v>2025</v>
      </c>
      <c r="I9" s="72" t="s">
        <v>77</v>
      </c>
      <c r="J9" s="71">
        <v>0</v>
      </c>
      <c r="K9" s="71">
        <v>15041640</v>
      </c>
      <c r="L9" s="71">
        <v>106532757</v>
      </c>
      <c r="M9" s="71">
        <v>11664079</v>
      </c>
      <c r="N9" s="71">
        <v>50369731</v>
      </c>
      <c r="O9" s="71">
        <v>0</v>
      </c>
      <c r="P9" s="71">
        <v>0</v>
      </c>
      <c r="Q9" s="71">
        <v>0</v>
      </c>
      <c r="R9" s="91">
        <v>241213613</v>
      </c>
      <c r="S9" s="91"/>
      <c r="T9" s="76">
        <v>424821000</v>
      </c>
    </row>
    <row r="10" spans="1:20" ht="15" customHeight="1">
      <c r="A10" s="66"/>
      <c r="B10" s="75" t="s">
        <v>5</v>
      </c>
      <c r="C10" s="165" t="s">
        <v>32</v>
      </c>
      <c r="D10" s="165"/>
      <c r="E10" s="72" t="s">
        <v>33</v>
      </c>
      <c r="F10" s="73" t="s">
        <v>83</v>
      </c>
      <c r="G10" s="74" t="s">
        <v>82</v>
      </c>
      <c r="H10" s="73">
        <v>2025</v>
      </c>
      <c r="I10" s="72" t="s">
        <v>75</v>
      </c>
      <c r="J10" s="71">
        <v>0</v>
      </c>
      <c r="K10" s="71">
        <v>0</v>
      </c>
      <c r="L10" s="71">
        <v>0</v>
      </c>
      <c r="M10" s="71">
        <v>0</v>
      </c>
      <c r="N10" s="168"/>
      <c r="O10" s="168">
        <v>0</v>
      </c>
      <c r="P10" s="168">
        <v>0</v>
      </c>
      <c r="Q10" s="168">
        <v>0</v>
      </c>
      <c r="R10" s="167">
        <v>0</v>
      </c>
      <c r="S10" s="167"/>
      <c r="T10" s="166"/>
    </row>
    <row r="11" spans="1:20" ht="15" customHeight="1">
      <c r="A11" s="66"/>
      <c r="B11" s="75" t="s">
        <v>5</v>
      </c>
      <c r="C11" s="165" t="s">
        <v>32</v>
      </c>
      <c r="D11" s="165"/>
      <c r="E11" s="72" t="s">
        <v>33</v>
      </c>
      <c r="F11" s="73" t="s">
        <v>81</v>
      </c>
      <c r="G11" s="74" t="s">
        <v>80</v>
      </c>
      <c r="H11" s="73">
        <v>2025</v>
      </c>
      <c r="I11" s="72" t="s">
        <v>79</v>
      </c>
      <c r="J11" s="71">
        <v>0</v>
      </c>
      <c r="K11" s="71">
        <v>0</v>
      </c>
      <c r="L11" s="71">
        <v>0</v>
      </c>
      <c r="M11" s="71">
        <v>0</v>
      </c>
      <c r="N11" s="71">
        <v>3000000</v>
      </c>
      <c r="O11" s="71">
        <v>0</v>
      </c>
      <c r="P11" s="71">
        <v>0</v>
      </c>
      <c r="Q11" s="71">
        <v>0</v>
      </c>
      <c r="R11" s="91">
        <v>0</v>
      </c>
      <c r="S11" s="91"/>
      <c r="T11" s="76">
        <v>3000000</v>
      </c>
    </row>
    <row r="12" spans="1:20" ht="15" customHeight="1">
      <c r="A12" s="66"/>
      <c r="B12" s="75" t="s">
        <v>5</v>
      </c>
      <c r="C12" s="165" t="s">
        <v>32</v>
      </c>
      <c r="D12" s="165"/>
      <c r="E12" s="72" t="s">
        <v>33</v>
      </c>
      <c r="F12" s="73" t="s">
        <v>81</v>
      </c>
      <c r="G12" s="74" t="s">
        <v>80</v>
      </c>
      <c r="H12" s="73">
        <v>2025</v>
      </c>
      <c r="I12" s="72" t="s">
        <v>78</v>
      </c>
      <c r="J12" s="71">
        <v>0</v>
      </c>
      <c r="K12" s="71">
        <v>0</v>
      </c>
      <c r="L12" s="71">
        <v>0</v>
      </c>
      <c r="M12" s="71">
        <v>0</v>
      </c>
      <c r="N12" s="71">
        <v>3000000</v>
      </c>
      <c r="O12" s="71">
        <v>0</v>
      </c>
      <c r="P12" s="71">
        <v>0</v>
      </c>
      <c r="Q12" s="71">
        <v>0</v>
      </c>
      <c r="R12" s="91">
        <v>0</v>
      </c>
      <c r="S12" s="91"/>
      <c r="T12" s="76">
        <v>3000000</v>
      </c>
    </row>
    <row r="13" spans="1:20" ht="15" customHeight="1">
      <c r="A13" s="66"/>
      <c r="B13" s="75" t="s">
        <v>5</v>
      </c>
      <c r="C13" s="165" t="s">
        <v>32</v>
      </c>
      <c r="D13" s="165"/>
      <c r="E13" s="72" t="s">
        <v>33</v>
      </c>
      <c r="F13" s="73" t="s">
        <v>81</v>
      </c>
      <c r="G13" s="74" t="s">
        <v>80</v>
      </c>
      <c r="H13" s="73">
        <v>2025</v>
      </c>
      <c r="I13" s="72" t="s">
        <v>77</v>
      </c>
      <c r="J13" s="71">
        <v>0</v>
      </c>
      <c r="K13" s="71">
        <v>0</v>
      </c>
      <c r="L13" s="71">
        <v>0</v>
      </c>
      <c r="M13" s="71">
        <v>0</v>
      </c>
      <c r="N13" s="71">
        <v>3000000</v>
      </c>
      <c r="O13" s="71">
        <v>0</v>
      </c>
      <c r="P13" s="71">
        <v>0</v>
      </c>
      <c r="Q13" s="71">
        <v>0</v>
      </c>
      <c r="R13" s="91">
        <v>0</v>
      </c>
      <c r="S13" s="91"/>
      <c r="T13" s="76">
        <v>3000000</v>
      </c>
    </row>
    <row r="14" spans="1:20" ht="15" customHeight="1">
      <c r="A14" s="66"/>
      <c r="B14" s="75" t="s">
        <v>5</v>
      </c>
      <c r="C14" s="165" t="s">
        <v>32</v>
      </c>
      <c r="D14" s="165"/>
      <c r="E14" s="72" t="s">
        <v>33</v>
      </c>
      <c r="F14" s="73" t="s">
        <v>81</v>
      </c>
      <c r="G14" s="74" t="s">
        <v>80</v>
      </c>
      <c r="H14" s="73">
        <v>2025</v>
      </c>
      <c r="I14" s="72" t="s">
        <v>75</v>
      </c>
      <c r="J14" s="71">
        <v>0</v>
      </c>
      <c r="K14" s="71">
        <v>0</v>
      </c>
      <c r="L14" s="71">
        <v>0</v>
      </c>
      <c r="M14" s="71">
        <v>0</v>
      </c>
      <c r="N14" s="71">
        <v>0</v>
      </c>
      <c r="O14" s="71">
        <v>0</v>
      </c>
      <c r="P14" s="71">
        <v>0</v>
      </c>
      <c r="Q14" s="71">
        <v>0</v>
      </c>
      <c r="R14" s="91">
        <v>0</v>
      </c>
      <c r="S14" s="91"/>
      <c r="T14" s="76">
        <v>0</v>
      </c>
    </row>
    <row r="15" spans="1:20" ht="15" customHeight="1">
      <c r="A15" s="66"/>
      <c r="B15" s="75" t="s">
        <v>5</v>
      </c>
      <c r="C15" s="165" t="s">
        <v>32</v>
      </c>
      <c r="D15" s="165"/>
      <c r="E15" s="72" t="s">
        <v>33</v>
      </c>
      <c r="F15" s="73"/>
      <c r="G15" s="74" t="s">
        <v>76</v>
      </c>
      <c r="H15" s="73">
        <v>2025</v>
      </c>
      <c r="I15" s="72" t="s">
        <v>79</v>
      </c>
      <c r="J15" s="71">
        <v>0</v>
      </c>
      <c r="K15" s="71">
        <v>26230000</v>
      </c>
      <c r="L15" s="71">
        <v>91960000</v>
      </c>
      <c r="M15" s="71">
        <v>11621000</v>
      </c>
      <c r="N15" s="71">
        <v>91790000</v>
      </c>
      <c r="O15" s="71">
        <v>0</v>
      </c>
      <c r="P15" s="71">
        <v>0</v>
      </c>
      <c r="Q15" s="71">
        <v>0</v>
      </c>
      <c r="R15" s="91">
        <v>270000000</v>
      </c>
      <c r="S15" s="91"/>
      <c r="T15" s="76">
        <v>491601000</v>
      </c>
    </row>
    <row r="16" spans="1:20" ht="15" customHeight="1">
      <c r="A16" s="66"/>
      <c r="B16" s="75" t="s">
        <v>5</v>
      </c>
      <c r="C16" s="165" t="s">
        <v>32</v>
      </c>
      <c r="D16" s="165"/>
      <c r="E16" s="72" t="s">
        <v>33</v>
      </c>
      <c r="F16" s="73"/>
      <c r="G16" s="74" t="s">
        <v>76</v>
      </c>
      <c r="H16" s="73">
        <v>2025</v>
      </c>
      <c r="I16" s="72" t="s">
        <v>78</v>
      </c>
      <c r="J16" s="71">
        <v>0</v>
      </c>
      <c r="K16" s="71">
        <v>15158000</v>
      </c>
      <c r="L16" s="71">
        <v>109760000</v>
      </c>
      <c r="M16" s="71">
        <v>12121000</v>
      </c>
      <c r="N16" s="71">
        <v>63410000</v>
      </c>
      <c r="O16" s="71">
        <v>0</v>
      </c>
      <c r="P16" s="71">
        <v>0</v>
      </c>
      <c r="Q16" s="71">
        <v>0</v>
      </c>
      <c r="R16" s="91">
        <v>243280000</v>
      </c>
      <c r="S16" s="91"/>
      <c r="T16" s="76">
        <v>443729000</v>
      </c>
    </row>
    <row r="17" spans="1:20" ht="15" customHeight="1">
      <c r="A17" s="66"/>
      <c r="B17" s="75" t="s">
        <v>5</v>
      </c>
      <c r="C17" s="165" t="s">
        <v>32</v>
      </c>
      <c r="D17" s="165"/>
      <c r="E17" s="72" t="s">
        <v>33</v>
      </c>
      <c r="F17" s="73"/>
      <c r="G17" s="74" t="s">
        <v>76</v>
      </c>
      <c r="H17" s="73">
        <v>2025</v>
      </c>
      <c r="I17" s="72" t="s">
        <v>77</v>
      </c>
      <c r="J17" s="71">
        <v>0</v>
      </c>
      <c r="K17" s="71">
        <v>15041640</v>
      </c>
      <c r="L17" s="71">
        <v>106532757</v>
      </c>
      <c r="M17" s="71">
        <v>11664079</v>
      </c>
      <c r="N17" s="71">
        <v>53369731</v>
      </c>
      <c r="O17" s="71">
        <v>0</v>
      </c>
      <c r="P17" s="71">
        <v>0</v>
      </c>
      <c r="Q17" s="71">
        <v>0</v>
      </c>
      <c r="R17" s="91">
        <v>241213613</v>
      </c>
      <c r="S17" s="91"/>
      <c r="T17" s="76">
        <v>427821820</v>
      </c>
    </row>
    <row r="18" spans="1:20" ht="15" customHeight="1">
      <c r="A18" s="66"/>
      <c r="B18" s="75" t="s">
        <v>5</v>
      </c>
      <c r="C18" s="165" t="s">
        <v>32</v>
      </c>
      <c r="D18" s="165"/>
      <c r="E18" s="72" t="s">
        <v>33</v>
      </c>
      <c r="F18" s="73"/>
      <c r="G18" s="74" t="s">
        <v>76</v>
      </c>
      <c r="H18" s="73">
        <v>2025</v>
      </c>
      <c r="I18" s="72" t="s">
        <v>75</v>
      </c>
      <c r="J18" s="71">
        <v>0</v>
      </c>
      <c r="K18" s="71">
        <v>0</v>
      </c>
      <c r="L18" s="71">
        <v>0</v>
      </c>
      <c r="M18" s="71">
        <v>0</v>
      </c>
      <c r="N18" s="168"/>
      <c r="O18" s="168">
        <v>0</v>
      </c>
      <c r="P18" s="168">
        <v>0</v>
      </c>
      <c r="Q18" s="168">
        <v>0</v>
      </c>
      <c r="R18" s="167">
        <v>0</v>
      </c>
      <c r="S18" s="167"/>
      <c r="T18" s="166"/>
    </row>
    <row r="19" spans="1:20" ht="15" customHeight="1">
      <c r="A19" s="66"/>
      <c r="B19" s="75" t="s">
        <v>5</v>
      </c>
      <c r="C19" s="165" t="s">
        <v>32</v>
      </c>
      <c r="D19" s="165"/>
      <c r="E19" s="72" t="s">
        <v>74</v>
      </c>
      <c r="F19" s="73"/>
      <c r="G19" s="74"/>
      <c r="H19" s="73">
        <v>2025</v>
      </c>
      <c r="I19" s="72"/>
      <c r="J19" s="71">
        <v>0</v>
      </c>
      <c r="K19" s="71">
        <v>116360</v>
      </c>
      <c r="L19" s="71">
        <v>3227243</v>
      </c>
      <c r="M19" s="71">
        <v>456921</v>
      </c>
      <c r="N19" s="71">
        <v>10040269</v>
      </c>
      <c r="O19" s="71">
        <v>0</v>
      </c>
      <c r="P19" s="71">
        <v>0</v>
      </c>
      <c r="Q19" s="71">
        <v>0</v>
      </c>
      <c r="R19" s="91">
        <v>2066387</v>
      </c>
      <c r="S19" s="91"/>
      <c r="T19" s="76">
        <v>15907180</v>
      </c>
    </row>
    <row r="20" spans="1:20" ht="15" customHeight="1">
      <c r="A20" s="66"/>
      <c r="B20" s="75" t="s">
        <v>5</v>
      </c>
      <c r="C20" s="165" t="s">
        <v>32</v>
      </c>
      <c r="D20" s="165"/>
      <c r="E20" s="72" t="s">
        <v>73</v>
      </c>
      <c r="F20" s="73"/>
      <c r="G20" s="74"/>
      <c r="H20" s="73">
        <v>2025</v>
      </c>
      <c r="I20" s="72"/>
      <c r="J20" s="71">
        <v>0</v>
      </c>
      <c r="K20" s="71">
        <v>99</v>
      </c>
      <c r="L20" s="71">
        <v>97</v>
      </c>
      <c r="M20" s="71">
        <v>96</v>
      </c>
      <c r="N20" s="71">
        <v>84</v>
      </c>
      <c r="O20" s="71">
        <v>0</v>
      </c>
      <c r="P20" s="71">
        <v>0</v>
      </c>
      <c r="Q20" s="71">
        <v>0</v>
      </c>
      <c r="R20" s="91">
        <v>99</v>
      </c>
      <c r="S20" s="91"/>
      <c r="T20" s="76">
        <v>96</v>
      </c>
    </row>
    <row r="21" spans="1:20" ht="24.95" customHeight="1">
      <c r="A21" s="67"/>
      <c r="B21" s="67"/>
      <c r="C21" s="67"/>
      <c r="D21" s="66"/>
      <c r="E21" s="66"/>
      <c r="F21" s="66"/>
      <c r="G21" s="66"/>
      <c r="H21" s="66"/>
      <c r="I21" s="66"/>
      <c r="J21" s="66"/>
      <c r="K21" s="66"/>
      <c r="L21" s="66"/>
      <c r="M21" s="66"/>
      <c r="N21" s="66"/>
      <c r="O21" s="66"/>
      <c r="P21" s="66"/>
      <c r="Q21" s="66"/>
      <c r="R21" s="66"/>
      <c r="S21" s="66"/>
      <c r="T21" s="66"/>
    </row>
    <row r="22" spans="1:20" ht="15" customHeight="1">
      <c r="A22" s="66"/>
      <c r="B22" s="66"/>
      <c r="C22" s="66"/>
      <c r="D22" s="66"/>
      <c r="E22" s="70" t="s">
        <v>72</v>
      </c>
      <c r="F22" s="69" t="s">
        <v>65</v>
      </c>
      <c r="G22" s="68" t="s">
        <v>69</v>
      </c>
      <c r="H22" s="68"/>
      <c r="I22" s="70" t="s">
        <v>68</v>
      </c>
      <c r="J22" s="69" t="s">
        <v>65</v>
      </c>
      <c r="K22" s="68" t="s">
        <v>69</v>
      </c>
      <c r="L22" s="68"/>
      <c r="M22" s="66"/>
      <c r="N22" s="66"/>
      <c r="O22" s="66"/>
      <c r="P22" s="66"/>
      <c r="Q22" s="66"/>
      <c r="R22" s="66"/>
      <c r="S22" s="66"/>
      <c r="T22" s="66"/>
    </row>
    <row r="23" spans="1:20" ht="15" customHeight="1">
      <c r="A23" s="66"/>
      <c r="B23" s="66"/>
      <c r="C23" s="66"/>
      <c r="D23" s="66"/>
      <c r="E23" s="70"/>
      <c r="F23" s="69" t="s">
        <v>66</v>
      </c>
      <c r="G23" s="68"/>
      <c r="H23" s="68"/>
      <c r="I23" s="70"/>
      <c r="J23" s="69" t="s">
        <v>66</v>
      </c>
      <c r="K23" s="68"/>
      <c r="L23" s="68"/>
      <c r="M23" s="66"/>
      <c r="N23" s="66"/>
      <c r="O23" s="66"/>
      <c r="P23" s="66"/>
      <c r="Q23" s="66"/>
      <c r="R23" s="66"/>
      <c r="S23" s="66"/>
      <c r="T23" s="66"/>
    </row>
    <row r="24" spans="1:20" ht="15" customHeight="1">
      <c r="A24" s="66"/>
      <c r="B24" s="66"/>
      <c r="C24" s="66"/>
      <c r="D24" s="66"/>
      <c r="E24" s="70"/>
      <c r="F24" s="69" t="s">
        <v>67</v>
      </c>
      <c r="G24" s="68" t="s">
        <v>71</v>
      </c>
      <c r="H24" s="68"/>
      <c r="I24" s="70"/>
      <c r="J24" s="69" t="s">
        <v>67</v>
      </c>
      <c r="K24" s="68" t="s">
        <v>71</v>
      </c>
      <c r="L24" s="68"/>
      <c r="M24" s="66"/>
      <c r="N24" s="66"/>
      <c r="O24" s="66"/>
      <c r="P24" s="66"/>
      <c r="Q24" s="66"/>
      <c r="R24" s="66"/>
      <c r="S24" s="66"/>
      <c r="T24" s="66"/>
    </row>
    <row r="25" spans="1:20" ht="24.95" customHeight="1">
      <c r="A25" s="66"/>
      <c r="B25" s="67"/>
      <c r="C25" s="67"/>
      <c r="D25" s="67"/>
      <c r="E25" s="66"/>
      <c r="F25" s="66"/>
      <c r="G25" s="66"/>
      <c r="H25" s="66"/>
      <c r="I25" s="66"/>
      <c r="J25" s="66"/>
      <c r="K25" s="66"/>
      <c r="L25" s="66"/>
      <c r="M25" s="66"/>
      <c r="N25" s="66"/>
      <c r="O25" s="66"/>
      <c r="P25" s="66"/>
      <c r="Q25" s="66"/>
      <c r="R25" s="66"/>
      <c r="S25" s="66"/>
      <c r="T25" s="66"/>
    </row>
  </sheetData>
  <mergeCells count="51">
    <mergeCell ref="J4:T4"/>
    <mergeCell ref="R5:S5"/>
    <mergeCell ref="R6:S6"/>
    <mergeCell ref="B2:R2"/>
    <mergeCell ref="B3:T3"/>
    <mergeCell ref="A4:A5"/>
    <mergeCell ref="B4:B6"/>
    <mergeCell ref="C4:D6"/>
    <mergeCell ref="E4:E6"/>
    <mergeCell ref="F4:F6"/>
    <mergeCell ref="G4:G6"/>
    <mergeCell ref="H4:H5"/>
    <mergeCell ref="I4:I6"/>
    <mergeCell ref="C7:D7"/>
    <mergeCell ref="R7:S7"/>
    <mergeCell ref="C8:D8"/>
    <mergeCell ref="R8:S8"/>
    <mergeCell ref="C9:D9"/>
    <mergeCell ref="R9:S9"/>
    <mergeCell ref="C10:D10"/>
    <mergeCell ref="R10:S10"/>
    <mergeCell ref="C11:D11"/>
    <mergeCell ref="R11:S11"/>
    <mergeCell ref="C12:D12"/>
    <mergeCell ref="R12:S12"/>
    <mergeCell ref="R18:S18"/>
    <mergeCell ref="C13:D13"/>
    <mergeCell ref="R13:S13"/>
    <mergeCell ref="C14:D14"/>
    <mergeCell ref="R14:S14"/>
    <mergeCell ref="C15:D15"/>
    <mergeCell ref="R15:S15"/>
    <mergeCell ref="C19:D19"/>
    <mergeCell ref="R19:S19"/>
    <mergeCell ref="C20:D20"/>
    <mergeCell ref="R20:S20"/>
    <mergeCell ref="A21:C21"/>
    <mergeCell ref="C16:D16"/>
    <mergeCell ref="R16:S16"/>
    <mergeCell ref="C17:D17"/>
    <mergeCell ref="R17:S17"/>
    <mergeCell ref="C18:D18"/>
    <mergeCell ref="B25:D25"/>
    <mergeCell ref="E22:E24"/>
    <mergeCell ref="G22:H22"/>
    <mergeCell ref="I22:I24"/>
    <mergeCell ref="K22:L22"/>
    <mergeCell ref="G23:H23"/>
    <mergeCell ref="K23:L23"/>
    <mergeCell ref="G24:H24"/>
    <mergeCell ref="K24:L24"/>
  </mergeCells>
  <pageMargins left="0" right="0" top="0" bottom="0" header="0" footer="0"/>
  <pageSetup scale="8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5AD818-72D5-4B81-A2B8-88CCDC04180F}">
  <sheetPr>
    <outlinePr summaryBelow="0"/>
  </sheetPr>
  <dimension ref="A1:R25"/>
  <sheetViews>
    <sheetView topLeftCell="A5" workbookViewId="0">
      <selection activeCell="X10" sqref="X10"/>
    </sheetView>
  </sheetViews>
  <sheetFormatPr defaultRowHeight="15"/>
  <cols>
    <col min="1" max="1" width="8.7109375" style="65" customWidth="1"/>
    <col min="2" max="2" width="19.28515625" style="65" customWidth="1"/>
    <col min="3" max="3" width="9" style="65" customWidth="1"/>
    <col min="4" max="4" width="4.28515625" style="65" customWidth="1"/>
    <col min="5" max="5" width="11" style="65" customWidth="1"/>
    <col min="6" max="6" width="9.7109375" style="65" bestFit="1" customWidth="1"/>
    <col min="7" max="7" width="4.42578125" style="65" customWidth="1"/>
    <col min="8" max="8" width="11" style="65" customWidth="1"/>
    <col min="9" max="9" width="10.42578125" style="65" customWidth="1"/>
    <col min="10" max="10" width="5.5703125" style="65" customWidth="1"/>
    <col min="11" max="11" width="11.7109375" style="65" customWidth="1"/>
    <col min="12" max="12" width="10.42578125" style="65" customWidth="1"/>
    <col min="13" max="13" width="4.85546875" style="65" customWidth="1"/>
    <col min="14" max="14" width="10.85546875" style="65" customWidth="1"/>
    <col min="15" max="15" width="10.42578125" style="65" customWidth="1"/>
    <col min="16" max="16" width="8.7109375" style="65" customWidth="1"/>
    <col min="17" max="17" width="9.140625" style="65" customWidth="1"/>
    <col min="18" max="18" width="9" style="65" customWidth="1"/>
    <col min="19" max="16384" width="9.140625" style="65"/>
  </cols>
  <sheetData>
    <row r="1" spans="1:18">
      <c r="A1" s="99"/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</row>
    <row r="2" spans="1:18">
      <c r="A2" s="201" t="s">
        <v>204</v>
      </c>
      <c r="B2" s="201"/>
      <c r="C2" s="201"/>
      <c r="D2" s="201"/>
      <c r="E2" s="201"/>
      <c r="F2" s="201"/>
      <c r="G2" s="201"/>
      <c r="H2" s="201"/>
      <c r="I2" s="201"/>
      <c r="J2" s="201"/>
      <c r="K2" s="201"/>
      <c r="L2" s="201"/>
      <c r="M2" s="201"/>
      <c r="N2" s="201"/>
      <c r="O2" s="201"/>
      <c r="P2" s="201"/>
      <c r="Q2" s="201"/>
      <c r="R2" s="201"/>
    </row>
    <row r="3" spans="1:18">
      <c r="A3" s="163" t="s">
        <v>70</v>
      </c>
      <c r="B3" s="163"/>
      <c r="C3" s="163"/>
      <c r="D3" s="163"/>
      <c r="E3" s="163"/>
      <c r="F3" s="163"/>
      <c r="G3" s="163"/>
      <c r="H3" s="163"/>
      <c r="I3" s="163"/>
      <c r="J3" s="163"/>
      <c r="K3" s="163"/>
      <c r="L3" s="163"/>
      <c r="M3" s="163"/>
      <c r="N3" s="163"/>
      <c r="O3" s="163"/>
      <c r="P3" s="163"/>
      <c r="Q3" s="163"/>
      <c r="R3" s="163"/>
    </row>
    <row r="4" spans="1:18" ht="15.75" thickBot="1">
      <c r="A4" s="162" t="s">
        <v>1</v>
      </c>
      <c r="B4" s="162"/>
      <c r="C4" s="162"/>
      <c r="D4" s="162"/>
      <c r="E4" s="162"/>
      <c r="F4" s="162"/>
      <c r="G4" s="162"/>
      <c r="H4" s="162"/>
      <c r="I4" s="162"/>
      <c r="J4" s="162"/>
      <c r="K4" s="162"/>
      <c r="L4" s="162"/>
      <c r="M4" s="162"/>
      <c r="N4" s="162"/>
      <c r="O4" s="162"/>
      <c r="P4" s="162"/>
      <c r="Q4" s="162"/>
      <c r="R4" s="162"/>
    </row>
    <row r="5" spans="1:18" ht="31.5" customHeight="1" thickTop="1">
      <c r="A5" s="200" t="s">
        <v>158</v>
      </c>
      <c r="B5" s="199" t="s">
        <v>3</v>
      </c>
      <c r="C5" s="199"/>
      <c r="D5" s="199"/>
      <c r="E5" s="198" t="s">
        <v>4</v>
      </c>
      <c r="F5" s="197" t="s">
        <v>5</v>
      </c>
      <c r="G5" s="197"/>
      <c r="H5" s="197"/>
      <c r="I5" s="197"/>
      <c r="J5" s="197"/>
      <c r="K5" s="197"/>
      <c r="L5" s="197"/>
      <c r="M5" s="197"/>
      <c r="N5" s="197"/>
      <c r="O5" s="197"/>
      <c r="P5" s="197"/>
      <c r="Q5" s="197"/>
      <c r="R5" s="197"/>
    </row>
    <row r="6" spans="1:18" ht="31.5" customHeight="1">
      <c r="A6" s="196" t="s">
        <v>157</v>
      </c>
      <c r="B6" s="195" t="s">
        <v>33</v>
      </c>
      <c r="C6" s="195"/>
      <c r="D6" s="195"/>
      <c r="E6" s="194" t="s">
        <v>156</v>
      </c>
      <c r="F6" s="193" t="s">
        <v>32</v>
      </c>
      <c r="G6" s="193"/>
      <c r="H6" s="193"/>
      <c r="I6" s="193"/>
      <c r="J6" s="193"/>
      <c r="K6" s="193"/>
      <c r="L6" s="193"/>
      <c r="M6" s="193"/>
      <c r="N6" s="193"/>
      <c r="O6" s="193"/>
      <c r="P6" s="193"/>
      <c r="Q6" s="193"/>
      <c r="R6" s="193"/>
    </row>
    <row r="7" spans="1:18">
      <c r="A7" s="191" t="s">
        <v>203</v>
      </c>
      <c r="B7" s="190" t="s">
        <v>202</v>
      </c>
      <c r="C7" s="189" t="s">
        <v>201</v>
      </c>
      <c r="D7" s="149" t="s">
        <v>154</v>
      </c>
      <c r="E7" s="149"/>
      <c r="F7" s="149"/>
      <c r="G7" s="149" t="s">
        <v>200</v>
      </c>
      <c r="H7" s="149"/>
      <c r="I7" s="149"/>
      <c r="J7" s="149" t="s">
        <v>200</v>
      </c>
      <c r="K7" s="149"/>
      <c r="L7" s="149"/>
      <c r="M7" s="149" t="s">
        <v>200</v>
      </c>
      <c r="N7" s="149"/>
      <c r="O7" s="149"/>
      <c r="P7" s="192" t="s">
        <v>199</v>
      </c>
      <c r="Q7" s="192"/>
      <c r="R7" s="192"/>
    </row>
    <row r="8" spans="1:18" ht="100.5" customHeight="1">
      <c r="A8" s="191"/>
      <c r="B8" s="190"/>
      <c r="C8" s="189"/>
      <c r="D8" s="148" t="s">
        <v>198</v>
      </c>
      <c r="E8" s="187" t="s">
        <v>197</v>
      </c>
      <c r="F8" s="144" t="s">
        <v>196</v>
      </c>
      <c r="G8" s="145" t="s">
        <v>195</v>
      </c>
      <c r="H8" s="187" t="s">
        <v>194</v>
      </c>
      <c r="I8" s="188" t="s">
        <v>193</v>
      </c>
      <c r="J8" s="145" t="s">
        <v>192</v>
      </c>
      <c r="K8" s="187" t="s">
        <v>191</v>
      </c>
      <c r="L8" s="188" t="s">
        <v>190</v>
      </c>
      <c r="M8" s="145" t="s">
        <v>189</v>
      </c>
      <c r="N8" s="187" t="s">
        <v>188</v>
      </c>
      <c r="O8" s="188" t="s">
        <v>187</v>
      </c>
      <c r="P8" s="145" t="s">
        <v>186</v>
      </c>
      <c r="Q8" s="187" t="s">
        <v>185</v>
      </c>
      <c r="R8" s="186" t="s">
        <v>184</v>
      </c>
    </row>
    <row r="9" spans="1:18" ht="15.75" thickBot="1">
      <c r="A9" s="185"/>
      <c r="B9" s="140"/>
      <c r="C9" s="140"/>
      <c r="D9" s="140" t="s">
        <v>18</v>
      </c>
      <c r="E9" s="140" t="s">
        <v>19</v>
      </c>
      <c r="F9" s="140" t="s">
        <v>20</v>
      </c>
      <c r="G9" s="140" t="s">
        <v>21</v>
      </c>
      <c r="H9" s="140" t="s">
        <v>22</v>
      </c>
      <c r="I9" s="140" t="s">
        <v>23</v>
      </c>
      <c r="J9" s="140" t="s">
        <v>183</v>
      </c>
      <c r="K9" s="140" t="s">
        <v>25</v>
      </c>
      <c r="L9" s="140" t="s">
        <v>26</v>
      </c>
      <c r="M9" s="140" t="s">
        <v>182</v>
      </c>
      <c r="N9" s="140" t="s">
        <v>181</v>
      </c>
      <c r="O9" s="140" t="s">
        <v>180</v>
      </c>
      <c r="P9" s="140" t="s">
        <v>179</v>
      </c>
      <c r="Q9" s="140" t="s">
        <v>178</v>
      </c>
      <c r="R9" s="139" t="s">
        <v>177</v>
      </c>
    </row>
    <row r="10" spans="1:18" ht="35.25" customHeight="1" thickTop="1">
      <c r="A10" s="172" t="s">
        <v>176</v>
      </c>
      <c r="B10" s="172"/>
      <c r="C10" s="121"/>
      <c r="D10" s="122"/>
      <c r="E10" s="121"/>
      <c r="F10" s="122"/>
      <c r="G10" s="121"/>
      <c r="H10" s="122"/>
      <c r="I10" s="137"/>
      <c r="J10" s="121"/>
      <c r="K10" s="122"/>
      <c r="L10" s="137"/>
      <c r="M10" s="121"/>
      <c r="N10" s="122"/>
      <c r="O10" s="137"/>
      <c r="P10" s="121"/>
      <c r="Q10" s="122"/>
      <c r="R10" s="171"/>
    </row>
    <row r="11" spans="1:18" ht="33.75">
      <c r="A11" s="178" t="s">
        <v>143</v>
      </c>
      <c r="B11" s="177" t="s">
        <v>142</v>
      </c>
      <c r="C11" s="184" t="s">
        <v>175</v>
      </c>
      <c r="D11" s="175">
        <v>296</v>
      </c>
      <c r="E11" s="175">
        <v>447091841</v>
      </c>
      <c r="F11" s="175">
        <v>1510445</v>
      </c>
      <c r="G11" s="174">
        <v>294</v>
      </c>
      <c r="H11" s="175">
        <v>434025000</v>
      </c>
      <c r="I11" s="179">
        <v>1476275</v>
      </c>
      <c r="J11" s="174">
        <v>239</v>
      </c>
      <c r="K11" s="175">
        <v>409225000</v>
      </c>
      <c r="L11" s="179">
        <f>K11/J11</f>
        <v>1712238.4937238493</v>
      </c>
      <c r="M11" s="183">
        <v>233</v>
      </c>
      <c r="N11" s="175">
        <v>397398304</v>
      </c>
      <c r="O11" s="174">
        <f>N11/M11</f>
        <v>1705572.1201716738</v>
      </c>
      <c r="P11" s="175">
        <f>O11-F11</f>
        <v>195127.12017167383</v>
      </c>
      <c r="Q11" s="182">
        <f>O11-I11</f>
        <v>229297.12017167383</v>
      </c>
      <c r="R11" s="181">
        <f>O11-L11</f>
        <v>-6666.3735521754716</v>
      </c>
    </row>
    <row r="12" spans="1:18" ht="36">
      <c r="A12" s="178" t="s">
        <v>141</v>
      </c>
      <c r="B12" s="177" t="s">
        <v>174</v>
      </c>
      <c r="C12" s="184" t="s">
        <v>173</v>
      </c>
      <c r="D12" s="175">
        <v>150</v>
      </c>
      <c r="E12" s="175">
        <v>10987460</v>
      </c>
      <c r="F12" s="175">
        <v>73250</v>
      </c>
      <c r="G12" s="174">
        <v>160</v>
      </c>
      <c r="H12" s="175">
        <v>26896000</v>
      </c>
      <c r="I12" s="179">
        <v>168100</v>
      </c>
      <c r="J12" s="174">
        <v>160</v>
      </c>
      <c r="K12" s="175">
        <v>14896000</v>
      </c>
      <c r="L12" s="179">
        <f>K12/J12</f>
        <v>93100</v>
      </c>
      <c r="M12" s="183">
        <v>160</v>
      </c>
      <c r="N12" s="175">
        <v>12999925</v>
      </c>
      <c r="O12" s="174">
        <f>N12/M12</f>
        <v>81249.53125</v>
      </c>
      <c r="P12" s="175">
        <f>O12-F12</f>
        <v>7999.53125</v>
      </c>
      <c r="Q12" s="182">
        <f>O12-I12</f>
        <v>-86850.46875</v>
      </c>
      <c r="R12" s="181">
        <f>O12-L12</f>
        <v>-11850.46875</v>
      </c>
    </row>
    <row r="13" spans="1:18" ht="33" customHeight="1">
      <c r="A13" s="178" t="s">
        <v>139</v>
      </c>
      <c r="B13" s="177" t="s">
        <v>138</v>
      </c>
      <c r="C13" s="184" t="s">
        <v>172</v>
      </c>
      <c r="D13" s="175">
        <v>3</v>
      </c>
      <c r="E13" s="175">
        <v>1560646</v>
      </c>
      <c r="F13" s="175">
        <v>520215</v>
      </c>
      <c r="G13" s="174">
        <v>3</v>
      </c>
      <c r="H13" s="175">
        <v>1650000</v>
      </c>
      <c r="I13" s="179">
        <v>550000</v>
      </c>
      <c r="J13" s="174">
        <v>3</v>
      </c>
      <c r="K13" s="175">
        <v>1650000</v>
      </c>
      <c r="L13" s="179">
        <f>K13/J13</f>
        <v>550000</v>
      </c>
      <c r="M13" s="183">
        <v>3</v>
      </c>
      <c r="N13" s="175">
        <v>1367681</v>
      </c>
      <c r="O13" s="174">
        <f>N13/M13</f>
        <v>455893.66666666669</v>
      </c>
      <c r="P13" s="175">
        <f>O13-F13</f>
        <v>-64321.333333333314</v>
      </c>
      <c r="Q13" s="182">
        <f>O13-I13</f>
        <v>-94106.333333333314</v>
      </c>
      <c r="R13" s="181">
        <f>O13-L13</f>
        <v>-94106.333333333314</v>
      </c>
    </row>
    <row r="14" spans="1:18" ht="23.25" customHeight="1">
      <c r="A14" s="178" t="s">
        <v>137</v>
      </c>
      <c r="B14" s="177" t="s">
        <v>136</v>
      </c>
      <c r="C14" s="184" t="s">
        <v>172</v>
      </c>
      <c r="D14" s="175">
        <v>3</v>
      </c>
      <c r="E14" s="175">
        <v>1722655</v>
      </c>
      <c r="F14" s="175">
        <v>574218</v>
      </c>
      <c r="G14" s="174">
        <v>4</v>
      </c>
      <c r="H14" s="175">
        <v>2800000</v>
      </c>
      <c r="I14" s="179">
        <v>700000</v>
      </c>
      <c r="J14" s="174">
        <v>4</v>
      </c>
      <c r="K14" s="175">
        <v>2800000</v>
      </c>
      <c r="L14" s="179">
        <f>K14/J14</f>
        <v>700000</v>
      </c>
      <c r="M14" s="183">
        <v>3</v>
      </c>
      <c r="N14" s="175">
        <v>1014270</v>
      </c>
      <c r="O14" s="174">
        <f>N14/M14</f>
        <v>338090</v>
      </c>
      <c r="P14" s="175">
        <f>O14-F14</f>
        <v>-236128</v>
      </c>
      <c r="Q14" s="182">
        <f>O14-I14</f>
        <v>-361910</v>
      </c>
      <c r="R14" s="181">
        <f>O14-L14</f>
        <v>-361910</v>
      </c>
    </row>
    <row r="15" spans="1:18" ht="18">
      <c r="A15" s="178" t="s">
        <v>134</v>
      </c>
      <c r="B15" s="177" t="s">
        <v>133</v>
      </c>
      <c r="C15" s="180" t="s">
        <v>171</v>
      </c>
      <c r="D15" s="175">
        <v>1</v>
      </c>
      <c r="E15" s="175">
        <v>1152000</v>
      </c>
      <c r="F15" s="175">
        <v>1152000</v>
      </c>
      <c r="G15" s="174">
        <v>1</v>
      </c>
      <c r="H15" s="175">
        <v>8730000</v>
      </c>
      <c r="I15" s="179">
        <v>8730000</v>
      </c>
      <c r="J15" s="174">
        <v>1</v>
      </c>
      <c r="K15" s="175">
        <v>4930000</v>
      </c>
      <c r="L15" s="179">
        <f>K15/J15</f>
        <v>4930000</v>
      </c>
      <c r="M15" s="174">
        <v>1</v>
      </c>
      <c r="N15" s="175">
        <v>4920000</v>
      </c>
      <c r="O15" s="174">
        <f>N15/M15</f>
        <v>4920000</v>
      </c>
      <c r="P15" s="174">
        <f>O15-F15</f>
        <v>3768000</v>
      </c>
      <c r="Q15" s="174">
        <f>O15-I15</f>
        <v>-3810000</v>
      </c>
      <c r="R15" s="173">
        <f>O15-L15</f>
        <v>-10000</v>
      </c>
    </row>
    <row r="16" spans="1:18">
      <c r="A16" s="178" t="s">
        <v>132</v>
      </c>
      <c r="B16" s="177" t="s">
        <v>131</v>
      </c>
      <c r="C16" s="180" t="s">
        <v>171</v>
      </c>
      <c r="D16" s="175"/>
      <c r="E16" s="175">
        <v>0</v>
      </c>
      <c r="F16" s="175"/>
      <c r="G16" s="174">
        <v>15</v>
      </c>
      <c r="H16" s="175">
        <v>15228000</v>
      </c>
      <c r="I16" s="179">
        <v>1015200</v>
      </c>
      <c r="J16" s="174">
        <v>15</v>
      </c>
      <c r="K16" s="175">
        <v>10128000</v>
      </c>
      <c r="L16" s="179">
        <f>K16/J16</f>
        <v>675200</v>
      </c>
      <c r="M16" s="174">
        <v>15</v>
      </c>
      <c r="N16" s="175">
        <v>10121640</v>
      </c>
      <c r="O16" s="174">
        <f>N16/M16</f>
        <v>674776</v>
      </c>
      <c r="P16" s="174"/>
      <c r="Q16" s="174">
        <f>O16-I16</f>
        <v>-340424</v>
      </c>
      <c r="R16" s="173">
        <f>O16-L16</f>
        <v>-424</v>
      </c>
    </row>
    <row r="17" spans="1:18">
      <c r="A17" s="178" t="s">
        <v>130</v>
      </c>
      <c r="B17" s="177" t="s">
        <v>129</v>
      </c>
      <c r="C17" s="180" t="s">
        <v>171</v>
      </c>
      <c r="D17" s="175"/>
      <c r="E17" s="175">
        <v>0</v>
      </c>
      <c r="F17" s="175"/>
      <c r="G17" s="174">
        <v>167</v>
      </c>
      <c r="H17" s="175">
        <v>2172000</v>
      </c>
      <c r="I17" s="179">
        <v>13005</v>
      </c>
      <c r="J17" s="174"/>
      <c r="K17" s="175"/>
      <c r="L17" s="179"/>
      <c r="M17" s="174"/>
      <c r="N17" s="175">
        <v>0</v>
      </c>
      <c r="O17" s="174"/>
      <c r="P17" s="174"/>
      <c r="Q17" s="174"/>
      <c r="R17" s="173"/>
    </row>
    <row r="18" spans="1:18">
      <c r="A18" s="178" t="s">
        <v>128</v>
      </c>
      <c r="B18" s="177" t="s">
        <v>127</v>
      </c>
      <c r="C18" s="180" t="s">
        <v>170</v>
      </c>
      <c r="D18" s="175">
        <v>10</v>
      </c>
      <c r="E18" s="175">
        <v>87100</v>
      </c>
      <c r="F18" s="175">
        <v>87100</v>
      </c>
      <c r="G18" s="174">
        <v>10</v>
      </c>
      <c r="H18" s="175">
        <v>100000</v>
      </c>
      <c r="I18" s="179">
        <v>10000</v>
      </c>
      <c r="J18" s="174">
        <v>10</v>
      </c>
      <c r="K18" s="175">
        <v>100000</v>
      </c>
      <c r="L18" s="179">
        <v>10000</v>
      </c>
      <c r="M18" s="174"/>
      <c r="N18" s="175">
        <v>0</v>
      </c>
      <c r="O18" s="174"/>
      <c r="P18" s="174"/>
      <c r="Q18" s="174"/>
      <c r="R18" s="173"/>
    </row>
    <row r="19" spans="1:18">
      <c r="A19" s="178" t="s">
        <v>169</v>
      </c>
      <c r="B19" s="177" t="s">
        <v>76</v>
      </c>
      <c r="C19" s="176"/>
      <c r="D19" s="175"/>
      <c r="E19" s="175">
        <v>462601702</v>
      </c>
      <c r="F19" s="175"/>
      <c r="G19" s="174"/>
      <c r="H19" s="175">
        <v>491601000</v>
      </c>
      <c r="I19" s="174"/>
      <c r="J19" s="174"/>
      <c r="K19" s="175">
        <v>443729000</v>
      </c>
      <c r="L19" s="174"/>
      <c r="M19" s="174"/>
      <c r="N19" s="175">
        <v>427821820</v>
      </c>
      <c r="O19" s="174"/>
      <c r="P19" s="174"/>
      <c r="Q19" s="174"/>
      <c r="R19" s="173"/>
    </row>
    <row r="20" spans="1:18" ht="39" customHeight="1" thickBot="1">
      <c r="A20" s="172" t="s">
        <v>168</v>
      </c>
      <c r="B20" s="172"/>
      <c r="C20" s="121"/>
      <c r="D20" s="122"/>
      <c r="E20" s="121"/>
      <c r="F20" s="122"/>
      <c r="G20" s="121"/>
      <c r="H20" s="122"/>
      <c r="I20" s="137"/>
      <c r="J20" s="121"/>
      <c r="K20" s="122"/>
      <c r="L20" s="137"/>
      <c r="M20" s="121"/>
      <c r="N20" s="122"/>
      <c r="O20" s="137"/>
      <c r="P20" s="121"/>
      <c r="Q20" s="122"/>
      <c r="R20" s="171"/>
    </row>
    <row r="21" spans="1:18" ht="15.75" thickTop="1">
      <c r="A21" s="100"/>
      <c r="B21" s="100"/>
      <c r="C21" s="100"/>
      <c r="D21" s="100"/>
      <c r="E21" s="100"/>
      <c r="F21" s="100"/>
      <c r="G21" s="100"/>
      <c r="H21" s="100"/>
      <c r="I21" s="100"/>
      <c r="J21" s="100"/>
      <c r="K21" s="100"/>
      <c r="L21" s="100"/>
      <c r="M21" s="100"/>
      <c r="N21" s="100"/>
      <c r="O21" s="100"/>
      <c r="P21" s="100"/>
      <c r="Q21" s="100"/>
      <c r="R21" s="100"/>
    </row>
    <row r="22" spans="1:18">
      <c r="A22" s="99"/>
      <c r="B22" s="66"/>
      <c r="C22" s="66"/>
      <c r="D22" s="66"/>
      <c r="E22" s="66"/>
      <c r="F22" s="66"/>
      <c r="G22" s="66"/>
      <c r="H22" s="66"/>
      <c r="I22" s="66"/>
      <c r="J22" s="66"/>
      <c r="K22" s="66"/>
      <c r="L22" s="66"/>
      <c r="M22" s="66"/>
      <c r="N22" s="66"/>
      <c r="O22" s="66"/>
      <c r="P22" s="66"/>
      <c r="Q22" s="66"/>
      <c r="R22" s="66"/>
    </row>
    <row r="23" spans="1:18">
      <c r="A23" s="66"/>
      <c r="B23" s="66"/>
      <c r="C23" s="70" t="s">
        <v>72</v>
      </c>
      <c r="D23" s="70"/>
      <c r="E23" s="69" t="s">
        <v>65</v>
      </c>
      <c r="F23" s="68" t="s">
        <v>69</v>
      </c>
      <c r="G23" s="68"/>
      <c r="H23" s="90" t="s">
        <v>68</v>
      </c>
      <c r="I23" s="90"/>
      <c r="J23" s="69" t="s">
        <v>65</v>
      </c>
      <c r="K23" s="68" t="s">
        <v>69</v>
      </c>
      <c r="L23" s="68"/>
      <c r="M23" s="66"/>
      <c r="N23" s="66"/>
      <c r="O23" s="66"/>
      <c r="P23" s="66"/>
      <c r="Q23" s="66"/>
      <c r="R23" s="66"/>
    </row>
    <row r="24" spans="1:18">
      <c r="A24" s="66"/>
      <c r="B24" s="66"/>
      <c r="C24" s="70"/>
      <c r="D24" s="70"/>
      <c r="E24" s="69" t="s">
        <v>66</v>
      </c>
      <c r="F24" s="68"/>
      <c r="G24" s="68"/>
      <c r="H24" s="90"/>
      <c r="I24" s="90"/>
      <c r="J24" s="69" t="s">
        <v>66</v>
      </c>
      <c r="K24" s="68"/>
      <c r="L24" s="68"/>
      <c r="M24" s="66"/>
      <c r="N24" s="66"/>
      <c r="O24" s="66"/>
      <c r="P24" s="66"/>
      <c r="Q24" s="66"/>
      <c r="R24" s="66"/>
    </row>
    <row r="25" spans="1:18">
      <c r="A25" s="66"/>
      <c r="B25" s="66"/>
      <c r="C25" s="70"/>
      <c r="D25" s="70"/>
      <c r="E25" s="69" t="s">
        <v>67</v>
      </c>
      <c r="F25" s="68" t="s">
        <v>71</v>
      </c>
      <c r="G25" s="68"/>
      <c r="H25" s="90"/>
      <c r="I25" s="90"/>
      <c r="J25" s="69" t="s">
        <v>67</v>
      </c>
      <c r="K25" s="68" t="s">
        <v>71</v>
      </c>
      <c r="L25" s="68"/>
      <c r="M25" s="66"/>
      <c r="N25" s="66"/>
      <c r="O25" s="66"/>
      <c r="P25" s="66"/>
      <c r="Q25" s="66"/>
      <c r="R25" s="66"/>
    </row>
  </sheetData>
  <mergeCells count="26">
    <mergeCell ref="P7:R7"/>
    <mergeCell ref="A2:R2"/>
    <mergeCell ref="A3:R3"/>
    <mergeCell ref="A4:R4"/>
    <mergeCell ref="B5:D5"/>
    <mergeCell ref="F5:R5"/>
    <mergeCell ref="K25:L25"/>
    <mergeCell ref="B6:D6"/>
    <mergeCell ref="F6:R6"/>
    <mergeCell ref="A7:A8"/>
    <mergeCell ref="B7:B8"/>
    <mergeCell ref="C7:C8"/>
    <mergeCell ref="D7:F7"/>
    <mergeCell ref="G7:I7"/>
    <mergeCell ref="J7:L7"/>
    <mergeCell ref="M7:O7"/>
    <mergeCell ref="A10:B10"/>
    <mergeCell ref="A20:B20"/>
    <mergeCell ref="A21:R21"/>
    <mergeCell ref="C23:D25"/>
    <mergeCell ref="F23:G23"/>
    <mergeCell ref="H23:I25"/>
    <mergeCell ref="K23:L23"/>
    <mergeCell ref="F24:G24"/>
    <mergeCell ref="K24:L24"/>
    <mergeCell ref="F25:G25"/>
  </mergeCells>
  <pageMargins left="0" right="0" top="0" bottom="0" header="0" footer="0"/>
  <pageSetup scale="8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7BBD8D-F4D5-459F-9085-C6D896F4C99C}">
  <sheetPr>
    <outlinePr summaryBelow="0"/>
  </sheetPr>
  <dimension ref="A1:T38"/>
  <sheetViews>
    <sheetView workbookViewId="0">
      <selection activeCell="Y15" sqref="Y15"/>
    </sheetView>
  </sheetViews>
  <sheetFormatPr defaultRowHeight="15"/>
  <cols>
    <col min="1" max="1" width="0.140625" style="65" customWidth="1"/>
    <col min="2" max="2" width="6.140625" style="65" customWidth="1"/>
    <col min="3" max="3" width="8" style="65" customWidth="1"/>
    <col min="4" max="4" width="18.28515625" style="65" customWidth="1"/>
    <col min="5" max="5" width="8.140625" style="65" customWidth="1"/>
    <col min="6" max="6" width="29.42578125" style="65" customWidth="1"/>
    <col min="7" max="7" width="0.140625" style="65" customWidth="1"/>
    <col min="8" max="8" width="7.7109375" style="65" customWidth="1"/>
    <col min="9" max="9" width="5" style="65" customWidth="1"/>
    <col min="10" max="10" width="11" style="65" customWidth="1"/>
    <col min="11" max="11" width="5.5703125" style="65" customWidth="1"/>
    <col min="12" max="12" width="8.42578125" style="65" customWidth="1"/>
    <col min="13" max="13" width="9.7109375" style="65" customWidth="1"/>
    <col min="14" max="14" width="8.7109375" style="65" customWidth="1"/>
    <col min="15" max="15" width="10.42578125" style="65" customWidth="1"/>
    <col min="16" max="16" width="0.42578125" style="65" customWidth="1"/>
    <col min="17" max="17" width="6.5703125" style="65" customWidth="1"/>
    <col min="18" max="18" width="7.7109375" style="65" customWidth="1"/>
    <col min="19" max="19" width="6.5703125" style="65" customWidth="1"/>
    <col min="20" max="20" width="9.5703125" style="65" customWidth="1"/>
    <col min="21" max="16384" width="9.140625" style="65"/>
  </cols>
  <sheetData>
    <row r="1" spans="1:20">
      <c r="A1" s="66"/>
      <c r="B1" s="89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</row>
    <row r="2" spans="1:20">
      <c r="A2" s="66"/>
      <c r="B2" s="88" t="s">
        <v>210</v>
      </c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</row>
    <row r="3" spans="1:20" ht="15.75" thickBot="1">
      <c r="A3" s="66"/>
      <c r="B3" s="87" t="s">
        <v>70</v>
      </c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T3" s="87"/>
    </row>
    <row r="4" spans="1:20" ht="16.5" thickTop="1" thickBot="1">
      <c r="A4" s="89"/>
      <c r="B4" s="82" t="s">
        <v>98</v>
      </c>
      <c r="C4" s="79" t="s">
        <v>30</v>
      </c>
      <c r="D4" s="79" t="s">
        <v>115</v>
      </c>
      <c r="E4" s="79" t="s">
        <v>209</v>
      </c>
      <c r="F4" s="81" t="s">
        <v>202</v>
      </c>
      <c r="G4" s="81"/>
      <c r="H4" s="79" t="s">
        <v>113</v>
      </c>
      <c r="I4" s="79" t="s">
        <v>208</v>
      </c>
      <c r="J4" s="86" t="s">
        <v>94</v>
      </c>
      <c r="K4" s="86"/>
      <c r="L4" s="86"/>
      <c r="M4" s="86"/>
      <c r="N4" s="86"/>
      <c r="O4" s="86"/>
      <c r="P4" s="86"/>
      <c r="Q4" s="86"/>
      <c r="R4" s="86"/>
      <c r="S4" s="86"/>
      <c r="T4" s="86"/>
    </row>
    <row r="5" spans="1:20" ht="16.5" thickTop="1" thickBot="1">
      <c r="A5" s="66"/>
      <c r="B5" s="82"/>
      <c r="C5" s="79"/>
      <c r="D5" s="79"/>
      <c r="E5" s="79"/>
      <c r="F5" s="81"/>
      <c r="G5" s="81"/>
      <c r="H5" s="79"/>
      <c r="I5" s="79"/>
      <c r="J5" s="205" t="s">
        <v>76</v>
      </c>
      <c r="K5" s="84" t="s">
        <v>54</v>
      </c>
      <c r="L5" s="84" t="s">
        <v>56</v>
      </c>
      <c r="M5" s="84" t="s">
        <v>39</v>
      </c>
      <c r="N5" s="84" t="s">
        <v>41</v>
      </c>
      <c r="O5" s="84" t="s">
        <v>43</v>
      </c>
      <c r="P5" s="170" t="s">
        <v>45</v>
      </c>
      <c r="Q5" s="170"/>
      <c r="R5" s="84" t="s">
        <v>47</v>
      </c>
      <c r="S5" s="84" t="s">
        <v>49</v>
      </c>
      <c r="T5" s="83" t="s">
        <v>51</v>
      </c>
    </row>
    <row r="6" spans="1:20" ht="54.75" customHeight="1" thickTop="1">
      <c r="A6" s="66"/>
      <c r="B6" s="82"/>
      <c r="C6" s="79"/>
      <c r="D6" s="79"/>
      <c r="E6" s="79"/>
      <c r="F6" s="81"/>
      <c r="G6" s="81"/>
      <c r="H6" s="79"/>
      <c r="I6" s="79"/>
      <c r="J6" s="205"/>
      <c r="K6" s="78" t="s">
        <v>92</v>
      </c>
      <c r="L6" s="78" t="s">
        <v>91</v>
      </c>
      <c r="M6" s="78" t="s">
        <v>90</v>
      </c>
      <c r="N6" s="78" t="s">
        <v>89</v>
      </c>
      <c r="O6" s="78" t="s">
        <v>88</v>
      </c>
      <c r="P6" s="169" t="s">
        <v>87</v>
      </c>
      <c r="Q6" s="169"/>
      <c r="R6" s="78" t="s">
        <v>86</v>
      </c>
      <c r="S6" s="78" t="s">
        <v>85</v>
      </c>
      <c r="T6" s="204" t="s">
        <v>207</v>
      </c>
    </row>
    <row r="7" spans="1:20" ht="33.75" customHeight="1">
      <c r="A7" s="66"/>
      <c r="B7" s="75" t="s">
        <v>5</v>
      </c>
      <c r="C7" s="73" t="s">
        <v>32</v>
      </c>
      <c r="D7" s="74" t="s">
        <v>33</v>
      </c>
      <c r="E7" s="73" t="s">
        <v>143</v>
      </c>
      <c r="F7" s="203" t="s">
        <v>142</v>
      </c>
      <c r="G7" s="203"/>
      <c r="H7" s="74" t="s">
        <v>79</v>
      </c>
      <c r="I7" s="202">
        <v>294</v>
      </c>
      <c r="J7" s="71">
        <v>434025000</v>
      </c>
      <c r="K7" s="71">
        <v>0</v>
      </c>
      <c r="L7" s="71">
        <v>0</v>
      </c>
      <c r="M7" s="71">
        <v>91960000</v>
      </c>
      <c r="N7" s="71">
        <v>11621000</v>
      </c>
      <c r="O7" s="71">
        <v>60444000</v>
      </c>
      <c r="P7" s="91">
        <v>0</v>
      </c>
      <c r="Q7" s="91"/>
      <c r="R7" s="71">
        <v>0</v>
      </c>
      <c r="S7" s="71">
        <v>0</v>
      </c>
      <c r="T7" s="76">
        <v>270000000</v>
      </c>
    </row>
    <row r="8" spans="1:20" ht="30.75" customHeight="1">
      <c r="A8" s="66"/>
      <c r="B8" s="75" t="s">
        <v>5</v>
      </c>
      <c r="C8" s="73" t="s">
        <v>32</v>
      </c>
      <c r="D8" s="74" t="s">
        <v>33</v>
      </c>
      <c r="E8" s="73" t="s">
        <v>143</v>
      </c>
      <c r="F8" s="203" t="s">
        <v>142</v>
      </c>
      <c r="G8" s="203"/>
      <c r="H8" s="74" t="s">
        <v>78</v>
      </c>
      <c r="I8" s="202">
        <v>239</v>
      </c>
      <c r="J8" s="71">
        <v>409225000</v>
      </c>
      <c r="K8" s="71">
        <v>0</v>
      </c>
      <c r="L8" s="71">
        <v>0</v>
      </c>
      <c r="M8" s="71">
        <v>109760000</v>
      </c>
      <c r="N8" s="71">
        <v>12121000</v>
      </c>
      <c r="O8" s="71">
        <f>41064000+3000000</f>
        <v>44064000</v>
      </c>
      <c r="P8" s="91">
        <v>0</v>
      </c>
      <c r="Q8" s="91"/>
      <c r="R8" s="71">
        <v>0</v>
      </c>
      <c r="S8" s="71">
        <v>0</v>
      </c>
      <c r="T8" s="76">
        <v>243280000</v>
      </c>
    </row>
    <row r="9" spans="1:20" ht="27.75" customHeight="1">
      <c r="A9" s="66"/>
      <c r="B9" s="75" t="s">
        <v>5</v>
      </c>
      <c r="C9" s="73" t="s">
        <v>32</v>
      </c>
      <c r="D9" s="74" t="s">
        <v>33</v>
      </c>
      <c r="E9" s="73" t="s">
        <v>143</v>
      </c>
      <c r="F9" s="203" t="s">
        <v>142</v>
      </c>
      <c r="G9" s="203"/>
      <c r="H9" s="72" t="s">
        <v>77</v>
      </c>
      <c r="I9" s="202">
        <v>233</v>
      </c>
      <c r="J9" s="71">
        <v>397398304</v>
      </c>
      <c r="K9" s="71">
        <v>0</v>
      </c>
      <c r="L9" s="71">
        <v>0</v>
      </c>
      <c r="M9" s="71">
        <v>106532757</v>
      </c>
      <c r="N9" s="71">
        <v>11664079</v>
      </c>
      <c r="O9" s="71">
        <f>34987855+3000000</f>
        <v>37987855</v>
      </c>
      <c r="P9" s="91">
        <v>0</v>
      </c>
      <c r="Q9" s="91"/>
      <c r="R9" s="71">
        <v>0</v>
      </c>
      <c r="S9" s="71">
        <v>0</v>
      </c>
      <c r="T9" s="76">
        <v>241213613</v>
      </c>
    </row>
    <row r="10" spans="1:20" ht="38.25" customHeight="1">
      <c r="A10" s="66"/>
      <c r="B10" s="75" t="s">
        <v>5</v>
      </c>
      <c r="C10" s="73" t="s">
        <v>32</v>
      </c>
      <c r="D10" s="74" t="s">
        <v>33</v>
      </c>
      <c r="E10" s="73" t="s">
        <v>141</v>
      </c>
      <c r="F10" s="203" t="s">
        <v>174</v>
      </c>
      <c r="G10" s="203"/>
      <c r="H10" s="74" t="s">
        <v>79</v>
      </c>
      <c r="I10" s="202">
        <v>160</v>
      </c>
      <c r="J10" s="71">
        <v>26896000</v>
      </c>
      <c r="K10" s="71">
        <v>0</v>
      </c>
      <c r="L10" s="71">
        <v>0</v>
      </c>
      <c r="M10" s="71">
        <v>0</v>
      </c>
      <c r="N10" s="71">
        <v>0</v>
      </c>
      <c r="O10" s="71">
        <v>26896000</v>
      </c>
      <c r="P10" s="91">
        <v>0</v>
      </c>
      <c r="Q10" s="91"/>
      <c r="R10" s="71">
        <v>0</v>
      </c>
      <c r="S10" s="71">
        <v>0</v>
      </c>
      <c r="T10" s="76">
        <v>0</v>
      </c>
    </row>
    <row r="11" spans="1:20" ht="39" customHeight="1">
      <c r="A11" s="66"/>
      <c r="B11" s="75" t="s">
        <v>5</v>
      </c>
      <c r="C11" s="73" t="s">
        <v>32</v>
      </c>
      <c r="D11" s="74" t="s">
        <v>33</v>
      </c>
      <c r="E11" s="73" t="s">
        <v>141</v>
      </c>
      <c r="F11" s="203" t="s">
        <v>174</v>
      </c>
      <c r="G11" s="203"/>
      <c r="H11" s="74" t="s">
        <v>78</v>
      </c>
      <c r="I11" s="202">
        <v>160</v>
      </c>
      <c r="J11" s="71">
        <v>14896000</v>
      </c>
      <c r="K11" s="71">
        <v>0</v>
      </c>
      <c r="L11" s="71">
        <v>0</v>
      </c>
      <c r="M11" s="71">
        <v>0</v>
      </c>
      <c r="N11" s="71">
        <v>0</v>
      </c>
      <c r="O11" s="71">
        <v>14896000</v>
      </c>
      <c r="P11" s="91">
        <v>0</v>
      </c>
      <c r="Q11" s="91"/>
      <c r="R11" s="71">
        <v>0</v>
      </c>
      <c r="S11" s="71">
        <v>0</v>
      </c>
      <c r="T11" s="76">
        <v>0</v>
      </c>
    </row>
    <row r="12" spans="1:20" ht="38.25" customHeight="1">
      <c r="A12" s="66"/>
      <c r="B12" s="75" t="s">
        <v>5</v>
      </c>
      <c r="C12" s="73" t="s">
        <v>32</v>
      </c>
      <c r="D12" s="74" t="s">
        <v>33</v>
      </c>
      <c r="E12" s="73" t="s">
        <v>141</v>
      </c>
      <c r="F12" s="203" t="s">
        <v>174</v>
      </c>
      <c r="G12" s="203"/>
      <c r="H12" s="72" t="s">
        <v>77</v>
      </c>
      <c r="I12" s="202">
        <v>160</v>
      </c>
      <c r="J12" s="71">
        <v>12999925</v>
      </c>
      <c r="K12" s="71">
        <v>0</v>
      </c>
      <c r="L12" s="71">
        <v>0</v>
      </c>
      <c r="M12" s="71">
        <v>0</v>
      </c>
      <c r="N12" s="71">
        <v>0</v>
      </c>
      <c r="O12" s="71">
        <v>12999925</v>
      </c>
      <c r="P12" s="91">
        <v>0</v>
      </c>
      <c r="Q12" s="91"/>
      <c r="R12" s="71">
        <v>0</v>
      </c>
      <c r="S12" s="71">
        <v>0</v>
      </c>
      <c r="T12" s="76">
        <v>0</v>
      </c>
    </row>
    <row r="13" spans="1:20" ht="31.5" customHeight="1">
      <c r="A13" s="66"/>
      <c r="B13" s="75" t="s">
        <v>5</v>
      </c>
      <c r="C13" s="73" t="s">
        <v>32</v>
      </c>
      <c r="D13" s="74" t="s">
        <v>33</v>
      </c>
      <c r="E13" s="73" t="s">
        <v>139</v>
      </c>
      <c r="F13" s="203" t="s">
        <v>138</v>
      </c>
      <c r="G13" s="203"/>
      <c r="H13" s="74" t="s">
        <v>79</v>
      </c>
      <c r="I13" s="202">
        <v>3</v>
      </c>
      <c r="J13" s="71">
        <v>1650000</v>
      </c>
      <c r="K13" s="71">
        <v>0</v>
      </c>
      <c r="L13" s="71">
        <v>0</v>
      </c>
      <c r="M13" s="71">
        <v>0</v>
      </c>
      <c r="N13" s="71">
        <v>0</v>
      </c>
      <c r="O13" s="71">
        <v>1650000</v>
      </c>
      <c r="P13" s="91">
        <v>0</v>
      </c>
      <c r="Q13" s="91"/>
      <c r="R13" s="71">
        <v>0</v>
      </c>
      <c r="S13" s="71">
        <v>0</v>
      </c>
      <c r="T13" s="76">
        <v>0</v>
      </c>
    </row>
    <row r="14" spans="1:20" ht="30" customHeight="1">
      <c r="A14" s="66"/>
      <c r="B14" s="75" t="s">
        <v>5</v>
      </c>
      <c r="C14" s="73" t="s">
        <v>32</v>
      </c>
      <c r="D14" s="74" t="s">
        <v>33</v>
      </c>
      <c r="E14" s="73" t="s">
        <v>139</v>
      </c>
      <c r="F14" s="203" t="s">
        <v>138</v>
      </c>
      <c r="G14" s="203"/>
      <c r="H14" s="74" t="s">
        <v>78</v>
      </c>
      <c r="I14" s="202">
        <v>3</v>
      </c>
      <c r="J14" s="71">
        <v>1650000</v>
      </c>
      <c r="K14" s="71">
        <v>0</v>
      </c>
      <c r="L14" s="71">
        <v>0</v>
      </c>
      <c r="M14" s="71">
        <v>0</v>
      </c>
      <c r="N14" s="71">
        <v>0</v>
      </c>
      <c r="O14" s="71">
        <v>1650000</v>
      </c>
      <c r="P14" s="91">
        <v>0</v>
      </c>
      <c r="Q14" s="91"/>
      <c r="R14" s="71">
        <v>0</v>
      </c>
      <c r="S14" s="71">
        <v>0</v>
      </c>
      <c r="T14" s="76">
        <v>0</v>
      </c>
    </row>
    <row r="15" spans="1:20" ht="28.5" customHeight="1">
      <c r="A15" s="66"/>
      <c r="B15" s="75" t="s">
        <v>5</v>
      </c>
      <c r="C15" s="73" t="s">
        <v>32</v>
      </c>
      <c r="D15" s="74" t="s">
        <v>33</v>
      </c>
      <c r="E15" s="73" t="s">
        <v>139</v>
      </c>
      <c r="F15" s="203" t="s">
        <v>138</v>
      </c>
      <c r="G15" s="203"/>
      <c r="H15" s="72" t="s">
        <v>77</v>
      </c>
      <c r="I15" s="202">
        <v>3</v>
      </c>
      <c r="J15" s="71">
        <v>1367681</v>
      </c>
      <c r="K15" s="71">
        <v>0</v>
      </c>
      <c r="L15" s="71">
        <v>0</v>
      </c>
      <c r="M15" s="71">
        <v>0</v>
      </c>
      <c r="N15" s="71">
        <v>0</v>
      </c>
      <c r="O15" s="71">
        <v>1367681</v>
      </c>
      <c r="P15" s="91">
        <v>0</v>
      </c>
      <c r="Q15" s="91"/>
      <c r="R15" s="71">
        <v>0</v>
      </c>
      <c r="S15" s="71">
        <v>0</v>
      </c>
      <c r="T15" s="76">
        <v>0</v>
      </c>
    </row>
    <row r="16" spans="1:20" ht="24">
      <c r="A16" s="66"/>
      <c r="B16" s="75" t="s">
        <v>5</v>
      </c>
      <c r="C16" s="73" t="s">
        <v>32</v>
      </c>
      <c r="D16" s="74" t="s">
        <v>33</v>
      </c>
      <c r="E16" s="73" t="s">
        <v>137</v>
      </c>
      <c r="F16" s="203" t="s">
        <v>136</v>
      </c>
      <c r="G16" s="203"/>
      <c r="H16" s="74" t="s">
        <v>79</v>
      </c>
      <c r="I16" s="202">
        <v>4</v>
      </c>
      <c r="J16" s="71">
        <v>2800000</v>
      </c>
      <c r="K16" s="71">
        <v>0</v>
      </c>
      <c r="L16" s="71">
        <v>0</v>
      </c>
      <c r="M16" s="71">
        <v>0</v>
      </c>
      <c r="N16" s="71">
        <v>0</v>
      </c>
      <c r="O16" s="71">
        <v>2800000</v>
      </c>
      <c r="P16" s="91">
        <v>0</v>
      </c>
      <c r="Q16" s="91"/>
      <c r="R16" s="71">
        <v>0</v>
      </c>
      <c r="S16" s="71">
        <v>0</v>
      </c>
      <c r="T16" s="76">
        <v>0</v>
      </c>
    </row>
    <row r="17" spans="1:20" ht="36">
      <c r="A17" s="66"/>
      <c r="B17" s="75" t="s">
        <v>5</v>
      </c>
      <c r="C17" s="73" t="s">
        <v>32</v>
      </c>
      <c r="D17" s="74" t="s">
        <v>33</v>
      </c>
      <c r="E17" s="73" t="s">
        <v>137</v>
      </c>
      <c r="F17" s="203" t="s">
        <v>136</v>
      </c>
      <c r="G17" s="203"/>
      <c r="H17" s="74" t="s">
        <v>78</v>
      </c>
      <c r="I17" s="202">
        <v>4</v>
      </c>
      <c r="J17" s="71">
        <v>2800000</v>
      </c>
      <c r="K17" s="71">
        <v>0</v>
      </c>
      <c r="L17" s="71">
        <v>0</v>
      </c>
      <c r="M17" s="71">
        <v>0</v>
      </c>
      <c r="N17" s="71">
        <v>0</v>
      </c>
      <c r="O17" s="71">
        <v>2800000</v>
      </c>
      <c r="P17" s="91">
        <v>0</v>
      </c>
      <c r="Q17" s="91"/>
      <c r="R17" s="71">
        <v>0</v>
      </c>
      <c r="S17" s="71">
        <v>0</v>
      </c>
      <c r="T17" s="76">
        <v>0</v>
      </c>
    </row>
    <row r="18" spans="1:20">
      <c r="A18" s="66"/>
      <c r="B18" s="75" t="s">
        <v>5</v>
      </c>
      <c r="C18" s="73" t="s">
        <v>32</v>
      </c>
      <c r="D18" s="74" t="s">
        <v>33</v>
      </c>
      <c r="E18" s="73" t="s">
        <v>137</v>
      </c>
      <c r="F18" s="203" t="s">
        <v>136</v>
      </c>
      <c r="G18" s="203"/>
      <c r="H18" s="72" t="s">
        <v>77</v>
      </c>
      <c r="I18" s="202">
        <v>3</v>
      </c>
      <c r="J18" s="71">
        <v>1014270</v>
      </c>
      <c r="K18" s="71">
        <v>0</v>
      </c>
      <c r="L18" s="71">
        <v>0</v>
      </c>
      <c r="M18" s="71">
        <v>0</v>
      </c>
      <c r="N18" s="71">
        <v>0</v>
      </c>
      <c r="O18" s="71">
        <v>1014270</v>
      </c>
      <c r="P18" s="91">
        <v>0</v>
      </c>
      <c r="Q18" s="91"/>
      <c r="R18" s="71">
        <v>0</v>
      </c>
      <c r="S18" s="71">
        <v>0</v>
      </c>
      <c r="T18" s="76">
        <v>0</v>
      </c>
    </row>
    <row r="19" spans="1:20" ht="24">
      <c r="A19" s="66"/>
      <c r="B19" s="75" t="s">
        <v>5</v>
      </c>
      <c r="C19" s="73" t="s">
        <v>32</v>
      </c>
      <c r="D19" s="74" t="s">
        <v>33</v>
      </c>
      <c r="E19" s="73" t="s">
        <v>134</v>
      </c>
      <c r="F19" s="203" t="s">
        <v>133</v>
      </c>
      <c r="G19" s="203"/>
      <c r="H19" s="74" t="s">
        <v>79</v>
      </c>
      <c r="I19" s="202">
        <v>1</v>
      </c>
      <c r="J19" s="71">
        <v>8730000</v>
      </c>
      <c r="K19" s="71">
        <v>0</v>
      </c>
      <c r="L19" s="71">
        <v>8730000</v>
      </c>
      <c r="M19" s="71">
        <v>0</v>
      </c>
      <c r="N19" s="71">
        <v>0</v>
      </c>
      <c r="O19" s="71">
        <v>0</v>
      </c>
      <c r="P19" s="91">
        <v>0</v>
      </c>
      <c r="Q19" s="91"/>
      <c r="R19" s="71">
        <v>0</v>
      </c>
      <c r="S19" s="71">
        <v>0</v>
      </c>
      <c r="T19" s="76">
        <v>0</v>
      </c>
    </row>
    <row r="20" spans="1:20" ht="36">
      <c r="A20" s="66"/>
      <c r="B20" s="75" t="s">
        <v>5</v>
      </c>
      <c r="C20" s="73" t="s">
        <v>32</v>
      </c>
      <c r="D20" s="74" t="s">
        <v>33</v>
      </c>
      <c r="E20" s="73" t="s">
        <v>134</v>
      </c>
      <c r="F20" s="203" t="s">
        <v>133</v>
      </c>
      <c r="G20" s="203"/>
      <c r="H20" s="74" t="s">
        <v>78</v>
      </c>
      <c r="I20" s="202">
        <v>1</v>
      </c>
      <c r="J20" s="71">
        <v>4930000</v>
      </c>
      <c r="K20" s="71">
        <v>0</v>
      </c>
      <c r="L20" s="71">
        <v>4930000</v>
      </c>
      <c r="M20" s="71">
        <v>0</v>
      </c>
      <c r="N20" s="71">
        <v>0</v>
      </c>
      <c r="O20" s="71">
        <v>0</v>
      </c>
      <c r="P20" s="91">
        <v>0</v>
      </c>
      <c r="Q20" s="91"/>
      <c r="R20" s="71">
        <v>0</v>
      </c>
      <c r="S20" s="71">
        <v>0</v>
      </c>
      <c r="T20" s="76">
        <v>0</v>
      </c>
    </row>
    <row r="21" spans="1:20" ht="21.75" customHeight="1">
      <c r="A21" s="66"/>
      <c r="B21" s="75" t="s">
        <v>5</v>
      </c>
      <c r="C21" s="73" t="s">
        <v>32</v>
      </c>
      <c r="D21" s="74" t="s">
        <v>33</v>
      </c>
      <c r="E21" s="73" t="s">
        <v>134</v>
      </c>
      <c r="F21" s="203" t="s">
        <v>133</v>
      </c>
      <c r="G21" s="203"/>
      <c r="H21" s="72" t="s">
        <v>77</v>
      </c>
      <c r="I21" s="202">
        <v>1</v>
      </c>
      <c r="J21" s="71">
        <v>4920000</v>
      </c>
      <c r="K21" s="71">
        <v>0</v>
      </c>
      <c r="L21" s="71">
        <v>4920000</v>
      </c>
      <c r="M21" s="71">
        <v>0</v>
      </c>
      <c r="N21" s="71">
        <v>0</v>
      </c>
      <c r="O21" s="71">
        <v>0</v>
      </c>
      <c r="P21" s="91">
        <v>0</v>
      </c>
      <c r="Q21" s="91"/>
      <c r="R21" s="71">
        <v>0</v>
      </c>
      <c r="S21" s="71">
        <v>0</v>
      </c>
      <c r="T21" s="76">
        <v>0</v>
      </c>
    </row>
    <row r="22" spans="1:20" ht="24">
      <c r="A22" s="66"/>
      <c r="B22" s="75" t="s">
        <v>5</v>
      </c>
      <c r="C22" s="73" t="s">
        <v>32</v>
      </c>
      <c r="D22" s="74" t="s">
        <v>33</v>
      </c>
      <c r="E22" s="73" t="s">
        <v>132</v>
      </c>
      <c r="F22" s="203" t="s">
        <v>131</v>
      </c>
      <c r="G22" s="203"/>
      <c r="H22" s="74" t="s">
        <v>79</v>
      </c>
      <c r="I22" s="202">
        <v>15</v>
      </c>
      <c r="J22" s="71">
        <v>15228000</v>
      </c>
      <c r="K22" s="71">
        <v>0</v>
      </c>
      <c r="L22" s="71">
        <v>15228000</v>
      </c>
      <c r="M22" s="71">
        <v>0</v>
      </c>
      <c r="N22" s="71">
        <v>0</v>
      </c>
      <c r="O22" s="71">
        <v>0</v>
      </c>
      <c r="P22" s="91">
        <v>0</v>
      </c>
      <c r="Q22" s="91"/>
      <c r="R22" s="71">
        <v>0</v>
      </c>
      <c r="S22" s="71">
        <v>0</v>
      </c>
      <c r="T22" s="76">
        <v>0</v>
      </c>
    </row>
    <row r="23" spans="1:20" ht="36">
      <c r="A23" s="66"/>
      <c r="B23" s="75" t="s">
        <v>5</v>
      </c>
      <c r="C23" s="73" t="s">
        <v>32</v>
      </c>
      <c r="D23" s="74" t="s">
        <v>33</v>
      </c>
      <c r="E23" s="73" t="s">
        <v>132</v>
      </c>
      <c r="F23" s="203" t="s">
        <v>131</v>
      </c>
      <c r="G23" s="203"/>
      <c r="H23" s="74" t="s">
        <v>78</v>
      </c>
      <c r="I23" s="202">
        <v>15</v>
      </c>
      <c r="J23" s="71">
        <v>10128000</v>
      </c>
      <c r="K23" s="71">
        <v>0</v>
      </c>
      <c r="L23" s="71">
        <v>10128000</v>
      </c>
      <c r="M23" s="71">
        <v>0</v>
      </c>
      <c r="N23" s="71">
        <v>0</v>
      </c>
      <c r="O23" s="71">
        <v>0</v>
      </c>
      <c r="P23" s="91">
        <v>0</v>
      </c>
      <c r="Q23" s="91"/>
      <c r="R23" s="71">
        <v>0</v>
      </c>
      <c r="S23" s="71">
        <v>0</v>
      </c>
      <c r="T23" s="76">
        <v>0</v>
      </c>
    </row>
    <row r="24" spans="1:20">
      <c r="A24" s="66"/>
      <c r="B24" s="75" t="s">
        <v>5</v>
      </c>
      <c r="C24" s="73" t="s">
        <v>32</v>
      </c>
      <c r="D24" s="74" t="s">
        <v>33</v>
      </c>
      <c r="E24" s="73" t="s">
        <v>132</v>
      </c>
      <c r="F24" s="203" t="s">
        <v>131</v>
      </c>
      <c r="G24" s="203"/>
      <c r="H24" s="72" t="s">
        <v>77</v>
      </c>
      <c r="I24" s="202">
        <v>15</v>
      </c>
      <c r="J24" s="71">
        <v>10121640</v>
      </c>
      <c r="K24" s="71">
        <v>0</v>
      </c>
      <c r="L24" s="71">
        <v>10121640</v>
      </c>
      <c r="M24" s="71">
        <v>0</v>
      </c>
      <c r="N24" s="71">
        <v>0</v>
      </c>
      <c r="O24" s="71">
        <v>0</v>
      </c>
      <c r="P24" s="91">
        <v>0</v>
      </c>
      <c r="Q24" s="91"/>
      <c r="R24" s="71">
        <v>0</v>
      </c>
      <c r="S24" s="71">
        <v>0</v>
      </c>
      <c r="T24" s="76">
        <v>0</v>
      </c>
    </row>
    <row r="25" spans="1:20" ht="24">
      <c r="A25" s="66"/>
      <c r="B25" s="75" t="s">
        <v>5</v>
      </c>
      <c r="C25" s="73" t="s">
        <v>32</v>
      </c>
      <c r="D25" s="74" t="s">
        <v>33</v>
      </c>
      <c r="E25" s="73" t="s">
        <v>130</v>
      </c>
      <c r="F25" s="203" t="s">
        <v>129</v>
      </c>
      <c r="G25" s="203"/>
      <c r="H25" s="74" t="s">
        <v>79</v>
      </c>
      <c r="I25" s="202">
        <v>167</v>
      </c>
      <c r="J25" s="71">
        <v>2172000</v>
      </c>
      <c r="K25" s="71">
        <v>0</v>
      </c>
      <c r="L25" s="71">
        <v>2172000</v>
      </c>
      <c r="M25" s="71">
        <v>0</v>
      </c>
      <c r="N25" s="71">
        <v>0</v>
      </c>
      <c r="O25" s="71">
        <v>0</v>
      </c>
      <c r="P25" s="91">
        <v>0</v>
      </c>
      <c r="Q25" s="91"/>
      <c r="R25" s="71">
        <v>0</v>
      </c>
      <c r="S25" s="71">
        <v>0</v>
      </c>
      <c r="T25" s="76">
        <v>0</v>
      </c>
    </row>
    <row r="26" spans="1:20" ht="36">
      <c r="A26" s="66"/>
      <c r="B26" s="75" t="s">
        <v>5</v>
      </c>
      <c r="C26" s="73" t="s">
        <v>32</v>
      </c>
      <c r="D26" s="74" t="s">
        <v>33</v>
      </c>
      <c r="E26" s="73" t="s">
        <v>130</v>
      </c>
      <c r="F26" s="203" t="s">
        <v>129</v>
      </c>
      <c r="G26" s="203"/>
      <c r="H26" s="74" t="s">
        <v>78</v>
      </c>
      <c r="I26" s="202"/>
      <c r="J26" s="71"/>
      <c r="K26" s="71">
        <v>0</v>
      </c>
      <c r="L26" s="71"/>
      <c r="M26" s="71">
        <v>0</v>
      </c>
      <c r="N26" s="71">
        <v>0</v>
      </c>
      <c r="O26" s="71">
        <v>0</v>
      </c>
      <c r="P26" s="91">
        <v>0</v>
      </c>
      <c r="Q26" s="91"/>
      <c r="R26" s="71">
        <v>0</v>
      </c>
      <c r="S26" s="71">
        <v>0</v>
      </c>
      <c r="T26" s="76">
        <v>0</v>
      </c>
    </row>
    <row r="27" spans="1:20">
      <c r="A27" s="66"/>
      <c r="B27" s="75" t="s">
        <v>5</v>
      </c>
      <c r="C27" s="73" t="s">
        <v>32</v>
      </c>
      <c r="D27" s="74" t="s">
        <v>33</v>
      </c>
      <c r="E27" s="73" t="s">
        <v>130</v>
      </c>
      <c r="F27" s="203" t="s">
        <v>129</v>
      </c>
      <c r="G27" s="203"/>
      <c r="H27" s="72" t="s">
        <v>77</v>
      </c>
      <c r="I27" s="202">
        <v>0</v>
      </c>
      <c r="J27" s="71">
        <v>0</v>
      </c>
      <c r="K27" s="71">
        <v>0</v>
      </c>
      <c r="L27" s="71">
        <v>0</v>
      </c>
      <c r="M27" s="71">
        <v>0</v>
      </c>
      <c r="N27" s="71">
        <v>0</v>
      </c>
      <c r="O27" s="71">
        <v>0</v>
      </c>
      <c r="P27" s="91">
        <v>0</v>
      </c>
      <c r="Q27" s="91"/>
      <c r="R27" s="71">
        <v>0</v>
      </c>
      <c r="S27" s="71">
        <v>0</v>
      </c>
      <c r="T27" s="76">
        <v>0</v>
      </c>
    </row>
    <row r="28" spans="1:20" ht="24">
      <c r="A28" s="66"/>
      <c r="B28" s="75" t="s">
        <v>5</v>
      </c>
      <c r="C28" s="73" t="s">
        <v>32</v>
      </c>
      <c r="D28" s="74" t="s">
        <v>33</v>
      </c>
      <c r="E28" s="73" t="s">
        <v>128</v>
      </c>
      <c r="F28" s="203" t="s">
        <v>127</v>
      </c>
      <c r="G28" s="203"/>
      <c r="H28" s="74" t="s">
        <v>79</v>
      </c>
      <c r="I28" s="202">
        <v>10</v>
      </c>
      <c r="J28" s="71">
        <v>100000</v>
      </c>
      <c r="K28" s="71">
        <v>0</v>
      </c>
      <c r="L28" s="71">
        <v>100000</v>
      </c>
      <c r="M28" s="71">
        <v>0</v>
      </c>
      <c r="N28" s="71">
        <v>0</v>
      </c>
      <c r="O28" s="71">
        <v>0</v>
      </c>
      <c r="P28" s="91">
        <v>0</v>
      </c>
      <c r="Q28" s="91"/>
      <c r="R28" s="71">
        <v>0</v>
      </c>
      <c r="S28" s="71">
        <v>0</v>
      </c>
      <c r="T28" s="76">
        <v>0</v>
      </c>
    </row>
    <row r="29" spans="1:20" ht="36">
      <c r="A29" s="66"/>
      <c r="B29" s="75" t="s">
        <v>5</v>
      </c>
      <c r="C29" s="73" t="s">
        <v>32</v>
      </c>
      <c r="D29" s="74" t="s">
        <v>33</v>
      </c>
      <c r="E29" s="73" t="s">
        <v>128</v>
      </c>
      <c r="F29" s="203" t="s">
        <v>127</v>
      </c>
      <c r="G29" s="203"/>
      <c r="H29" s="74" t="s">
        <v>78</v>
      </c>
      <c r="I29" s="202">
        <v>10</v>
      </c>
      <c r="J29" s="71">
        <v>100000</v>
      </c>
      <c r="K29" s="71">
        <v>0</v>
      </c>
      <c r="L29" s="71">
        <v>100000</v>
      </c>
      <c r="M29" s="71">
        <v>0</v>
      </c>
      <c r="N29" s="71">
        <v>0</v>
      </c>
      <c r="O29" s="71">
        <v>0</v>
      </c>
      <c r="P29" s="91">
        <v>0</v>
      </c>
      <c r="Q29" s="91"/>
      <c r="R29" s="71">
        <v>0</v>
      </c>
      <c r="S29" s="71">
        <v>0</v>
      </c>
      <c r="T29" s="76">
        <v>0</v>
      </c>
    </row>
    <row r="30" spans="1:20">
      <c r="A30" s="66"/>
      <c r="B30" s="75" t="s">
        <v>5</v>
      </c>
      <c r="C30" s="73" t="s">
        <v>32</v>
      </c>
      <c r="D30" s="74" t="s">
        <v>33</v>
      </c>
      <c r="E30" s="73" t="s">
        <v>128</v>
      </c>
      <c r="F30" s="203" t="s">
        <v>127</v>
      </c>
      <c r="G30" s="203"/>
      <c r="H30" s="72" t="s">
        <v>77</v>
      </c>
      <c r="I30" s="202">
        <v>0</v>
      </c>
      <c r="J30" s="71">
        <v>0</v>
      </c>
      <c r="K30" s="71">
        <v>0</v>
      </c>
      <c r="L30" s="71">
        <v>0</v>
      </c>
      <c r="M30" s="71">
        <v>0</v>
      </c>
      <c r="N30" s="71">
        <v>0</v>
      </c>
      <c r="O30" s="71">
        <v>0</v>
      </c>
      <c r="P30" s="91">
        <v>0</v>
      </c>
      <c r="Q30" s="91"/>
      <c r="R30" s="71">
        <v>0</v>
      </c>
      <c r="S30" s="71">
        <v>0</v>
      </c>
      <c r="T30" s="76">
        <v>0</v>
      </c>
    </row>
    <row r="31" spans="1:20" ht="24">
      <c r="A31" s="66"/>
      <c r="B31" s="75"/>
      <c r="C31" s="73"/>
      <c r="D31" s="74"/>
      <c r="E31" s="73"/>
      <c r="F31" s="203" t="s">
        <v>206</v>
      </c>
      <c r="G31" s="203"/>
      <c r="H31" s="74" t="s">
        <v>79</v>
      </c>
      <c r="I31" s="202"/>
      <c r="J31" s="71">
        <v>491601000</v>
      </c>
      <c r="K31" s="71">
        <v>0</v>
      </c>
      <c r="L31" s="71">
        <v>26230000</v>
      </c>
      <c r="M31" s="71">
        <v>91960000</v>
      </c>
      <c r="N31" s="71">
        <v>11621000</v>
      </c>
      <c r="O31" s="71">
        <v>91790000</v>
      </c>
      <c r="P31" s="91">
        <v>0</v>
      </c>
      <c r="Q31" s="91"/>
      <c r="R31" s="71">
        <v>0</v>
      </c>
      <c r="S31" s="71">
        <v>0</v>
      </c>
      <c r="T31" s="76">
        <v>270000000</v>
      </c>
    </row>
    <row r="32" spans="1:20" ht="36">
      <c r="A32" s="66"/>
      <c r="B32" s="75"/>
      <c r="C32" s="73"/>
      <c r="D32" s="74"/>
      <c r="E32" s="73"/>
      <c r="F32" s="203" t="s">
        <v>206</v>
      </c>
      <c r="G32" s="203"/>
      <c r="H32" s="74" t="s">
        <v>78</v>
      </c>
      <c r="I32" s="202"/>
      <c r="J32" s="71">
        <v>443729000</v>
      </c>
      <c r="K32" s="71">
        <v>0</v>
      </c>
      <c r="L32" s="71">
        <v>15158000</v>
      </c>
      <c r="M32" s="71">
        <v>109760000</v>
      </c>
      <c r="N32" s="71">
        <v>12121000</v>
      </c>
      <c r="O32" s="71">
        <v>63410000</v>
      </c>
      <c r="P32" s="91">
        <v>0</v>
      </c>
      <c r="Q32" s="91"/>
      <c r="R32" s="71">
        <v>0</v>
      </c>
      <c r="S32" s="71">
        <v>0</v>
      </c>
      <c r="T32" s="76">
        <v>243280000</v>
      </c>
    </row>
    <row r="33" spans="1:20">
      <c r="A33" s="66"/>
      <c r="B33" s="75"/>
      <c r="C33" s="73"/>
      <c r="D33" s="74"/>
      <c r="E33" s="73"/>
      <c r="F33" s="203" t="s">
        <v>206</v>
      </c>
      <c r="G33" s="203"/>
      <c r="H33" s="72" t="s">
        <v>77</v>
      </c>
      <c r="I33" s="202"/>
      <c r="J33" s="71">
        <v>427821820</v>
      </c>
      <c r="K33" s="71">
        <v>0</v>
      </c>
      <c r="L33" s="71">
        <v>15041640</v>
      </c>
      <c r="M33" s="71">
        <v>106532757</v>
      </c>
      <c r="N33" s="71">
        <v>11664079</v>
      </c>
      <c r="O33" s="71">
        <v>53369731</v>
      </c>
      <c r="P33" s="91">
        <v>0</v>
      </c>
      <c r="Q33" s="91"/>
      <c r="R33" s="71">
        <v>0</v>
      </c>
      <c r="S33" s="71">
        <v>0</v>
      </c>
      <c r="T33" s="76">
        <v>241213613</v>
      </c>
    </row>
    <row r="34" spans="1:20">
      <c r="A34" s="67"/>
      <c r="B34" s="67"/>
      <c r="C34" s="66"/>
      <c r="D34" s="66"/>
      <c r="E34" s="66"/>
      <c r="F34" s="66"/>
      <c r="G34" s="66"/>
      <c r="H34" s="66"/>
      <c r="I34" s="66"/>
      <c r="J34" s="66"/>
      <c r="K34" s="66"/>
      <c r="L34" s="66"/>
      <c r="M34" s="66"/>
      <c r="N34" s="66"/>
      <c r="O34" s="66"/>
      <c r="P34" s="66"/>
      <c r="Q34" s="66"/>
      <c r="R34" s="66"/>
      <c r="S34" s="66"/>
      <c r="T34" s="66"/>
    </row>
    <row r="35" spans="1:20">
      <c r="A35" s="66"/>
      <c r="B35" s="66"/>
      <c r="C35" s="66"/>
      <c r="D35" s="70" t="s">
        <v>72</v>
      </c>
      <c r="E35" s="70"/>
      <c r="F35" s="69" t="s">
        <v>65</v>
      </c>
      <c r="G35" s="68" t="s">
        <v>69</v>
      </c>
      <c r="H35" s="68"/>
      <c r="I35" s="68"/>
      <c r="J35" s="90" t="s">
        <v>68</v>
      </c>
      <c r="K35" s="68" t="s">
        <v>65</v>
      </c>
      <c r="L35" s="68"/>
      <c r="M35" s="68" t="s">
        <v>69</v>
      </c>
      <c r="N35" s="68"/>
      <c r="O35" s="68"/>
      <c r="P35" s="68"/>
      <c r="Q35" s="66"/>
      <c r="R35" s="66"/>
      <c r="S35" s="66"/>
      <c r="T35" s="66"/>
    </row>
    <row r="36" spans="1:20">
      <c r="A36" s="66"/>
      <c r="B36" s="66"/>
      <c r="C36" s="66"/>
      <c r="D36" s="70"/>
      <c r="E36" s="70"/>
      <c r="F36" s="69" t="s">
        <v>66</v>
      </c>
      <c r="G36" s="68"/>
      <c r="H36" s="68"/>
      <c r="I36" s="68"/>
      <c r="J36" s="90"/>
      <c r="K36" s="68" t="s">
        <v>66</v>
      </c>
      <c r="L36" s="68"/>
      <c r="M36" s="68"/>
      <c r="N36" s="68"/>
      <c r="O36" s="68"/>
      <c r="P36" s="68"/>
      <c r="Q36" s="66"/>
      <c r="R36" s="66"/>
      <c r="S36" s="66"/>
      <c r="T36" s="66"/>
    </row>
    <row r="37" spans="1:20">
      <c r="A37" s="66"/>
      <c r="B37" s="66"/>
      <c r="C37" s="66"/>
      <c r="D37" s="70"/>
      <c r="E37" s="70"/>
      <c r="F37" s="69" t="s">
        <v>67</v>
      </c>
      <c r="G37" s="68" t="s">
        <v>205</v>
      </c>
      <c r="H37" s="68"/>
      <c r="I37" s="68"/>
      <c r="J37" s="90"/>
      <c r="K37" s="68" t="s">
        <v>67</v>
      </c>
      <c r="L37" s="68"/>
      <c r="M37" s="68" t="s">
        <v>205</v>
      </c>
      <c r="N37" s="68"/>
      <c r="O37" s="68"/>
      <c r="P37" s="68"/>
      <c r="Q37" s="66"/>
      <c r="R37" s="66"/>
      <c r="S37" s="66"/>
      <c r="T37" s="66"/>
    </row>
    <row r="38" spans="1:20">
      <c r="A38" s="66"/>
      <c r="B38" s="67"/>
      <c r="C38" s="67"/>
      <c r="D38" s="66"/>
      <c r="E38" s="66"/>
      <c r="F38" s="66"/>
      <c r="G38" s="66"/>
      <c r="H38" s="66"/>
      <c r="I38" s="66"/>
      <c r="J38" s="66"/>
      <c r="K38" s="66"/>
      <c r="L38" s="66"/>
      <c r="M38" s="66"/>
      <c r="N38" s="66"/>
      <c r="O38" s="66"/>
      <c r="P38" s="66"/>
      <c r="Q38" s="66"/>
      <c r="R38" s="66"/>
      <c r="S38" s="66"/>
      <c r="T38" s="66"/>
    </row>
  </sheetData>
  <mergeCells count="80">
    <mergeCell ref="B38:C38"/>
    <mergeCell ref="M35:P35"/>
    <mergeCell ref="G36:I36"/>
    <mergeCell ref="K36:L36"/>
    <mergeCell ref="M36:P36"/>
    <mergeCell ref="G37:I37"/>
    <mergeCell ref="K37:L37"/>
    <mergeCell ref="M37:P37"/>
    <mergeCell ref="F33:G33"/>
    <mergeCell ref="P33:Q33"/>
    <mergeCell ref="A34:B34"/>
    <mergeCell ref="D35:E37"/>
    <mergeCell ref="G35:I35"/>
    <mergeCell ref="J35:J37"/>
    <mergeCell ref="K35:L35"/>
    <mergeCell ref="F30:G30"/>
    <mergeCell ref="P30:Q30"/>
    <mergeCell ref="F31:G31"/>
    <mergeCell ref="P31:Q31"/>
    <mergeCell ref="F32:G32"/>
    <mergeCell ref="P32:Q32"/>
    <mergeCell ref="F27:G27"/>
    <mergeCell ref="P27:Q27"/>
    <mergeCell ref="F28:G28"/>
    <mergeCell ref="P28:Q28"/>
    <mergeCell ref="F29:G29"/>
    <mergeCell ref="P29:Q29"/>
    <mergeCell ref="F24:G24"/>
    <mergeCell ref="P24:Q24"/>
    <mergeCell ref="F25:G25"/>
    <mergeCell ref="P25:Q25"/>
    <mergeCell ref="F26:G26"/>
    <mergeCell ref="P26:Q26"/>
    <mergeCell ref="F21:G21"/>
    <mergeCell ref="P21:Q21"/>
    <mergeCell ref="F22:G22"/>
    <mergeCell ref="P22:Q22"/>
    <mergeCell ref="F23:G23"/>
    <mergeCell ref="P23:Q23"/>
    <mergeCell ref="F18:G18"/>
    <mergeCell ref="P18:Q18"/>
    <mergeCell ref="F19:G19"/>
    <mergeCell ref="P19:Q19"/>
    <mergeCell ref="F20:G20"/>
    <mergeCell ref="P20:Q20"/>
    <mergeCell ref="F15:G15"/>
    <mergeCell ref="P15:Q15"/>
    <mergeCell ref="F16:G16"/>
    <mergeCell ref="P16:Q16"/>
    <mergeCell ref="F17:G17"/>
    <mergeCell ref="P17:Q17"/>
    <mergeCell ref="F12:G12"/>
    <mergeCell ref="P12:Q12"/>
    <mergeCell ref="F13:G13"/>
    <mergeCell ref="P13:Q13"/>
    <mergeCell ref="F14:G14"/>
    <mergeCell ref="P14:Q14"/>
    <mergeCell ref="F9:G9"/>
    <mergeCell ref="P9:Q9"/>
    <mergeCell ref="F10:G10"/>
    <mergeCell ref="P10:Q10"/>
    <mergeCell ref="F11:G11"/>
    <mergeCell ref="P11:Q11"/>
    <mergeCell ref="J5:J6"/>
    <mergeCell ref="P5:Q5"/>
    <mergeCell ref="P6:Q6"/>
    <mergeCell ref="F7:G7"/>
    <mergeCell ref="P7:Q7"/>
    <mergeCell ref="F8:G8"/>
    <mergeCell ref="P8:Q8"/>
    <mergeCell ref="B2:T2"/>
    <mergeCell ref="B3:T3"/>
    <mergeCell ref="B4:B6"/>
    <mergeCell ref="C4:C6"/>
    <mergeCell ref="D4:D6"/>
    <mergeCell ref="E4:E6"/>
    <mergeCell ref="F4:G6"/>
    <mergeCell ref="H4:H6"/>
    <mergeCell ref="I4:I6"/>
    <mergeCell ref="J4:T4"/>
  </mergeCells>
  <pageMargins left="0" right="0" top="0" bottom="0" header="0" footer="0"/>
  <pageSetup scale="8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7A5454-9003-45E1-9EA0-C24A0AC4A705}">
  <sheetPr>
    <outlinePr summaryBelow="0"/>
  </sheetPr>
  <dimension ref="A1:L116"/>
  <sheetViews>
    <sheetView workbookViewId="0">
      <selection activeCell="R18" sqref="R18"/>
    </sheetView>
  </sheetViews>
  <sheetFormatPr defaultRowHeight="15"/>
  <cols>
    <col min="1" max="1" width="0.140625" style="65" customWidth="1"/>
    <col min="2" max="2" width="7" style="65" customWidth="1"/>
    <col min="3" max="3" width="8.140625" style="65" customWidth="1"/>
    <col min="4" max="4" width="19.28515625" style="65" customWidth="1"/>
    <col min="5" max="5" width="5.5703125" style="65" customWidth="1"/>
    <col min="6" max="6" width="10" style="65" customWidth="1"/>
    <col min="7" max="7" width="42.5703125" style="65" customWidth="1"/>
    <col min="8" max="8" width="15.7109375" style="65" customWidth="1"/>
    <col min="9" max="9" width="12.28515625" style="65" customWidth="1"/>
    <col min="10" max="10" width="12.85546875" style="65" customWidth="1"/>
    <col min="11" max="11" width="13.140625" style="65" customWidth="1"/>
    <col min="12" max="12" width="16" style="65" customWidth="1"/>
    <col min="13" max="16384" width="9.140625" style="65"/>
  </cols>
  <sheetData>
    <row r="1" spans="1:12">
      <c r="A1" s="66"/>
      <c r="B1" s="89"/>
      <c r="C1" s="66"/>
      <c r="D1" s="66"/>
      <c r="E1" s="66"/>
      <c r="F1" s="66"/>
      <c r="G1" s="66"/>
      <c r="H1" s="66"/>
      <c r="I1" s="66"/>
      <c r="J1" s="66"/>
      <c r="K1" s="66"/>
      <c r="L1" s="66"/>
    </row>
    <row r="2" spans="1:12" ht="15.75" thickBot="1">
      <c r="A2" s="66"/>
      <c r="B2" s="88" t="s">
        <v>232</v>
      </c>
      <c r="C2" s="88"/>
      <c r="D2" s="88"/>
      <c r="E2" s="88"/>
      <c r="F2" s="88"/>
      <c r="G2" s="88"/>
      <c r="H2" s="88"/>
      <c r="I2" s="88"/>
      <c r="J2" s="88"/>
      <c r="K2" s="88"/>
      <c r="L2" s="88"/>
    </row>
    <row r="3" spans="1:12" ht="57.75" customHeight="1" thickTop="1">
      <c r="A3" s="89"/>
      <c r="B3" s="225" t="s">
        <v>231</v>
      </c>
      <c r="C3" s="224" t="s">
        <v>230</v>
      </c>
      <c r="D3" s="224" t="s">
        <v>229</v>
      </c>
      <c r="E3" s="224" t="s">
        <v>228</v>
      </c>
      <c r="F3" s="224" t="s">
        <v>227</v>
      </c>
      <c r="G3" s="224" t="s">
        <v>226</v>
      </c>
      <c r="H3" s="224" t="s">
        <v>225</v>
      </c>
      <c r="I3" s="223">
        <v>2022</v>
      </c>
      <c r="J3" s="223">
        <v>2023</v>
      </c>
      <c r="K3" s="223">
        <v>2024</v>
      </c>
      <c r="L3" s="222">
        <v>2025</v>
      </c>
    </row>
    <row r="4" spans="1:12">
      <c r="A4" s="66"/>
      <c r="B4" s="212" t="s">
        <v>5</v>
      </c>
      <c r="C4" s="210" t="s">
        <v>32</v>
      </c>
      <c r="D4" s="211" t="s">
        <v>33</v>
      </c>
      <c r="E4" s="210"/>
      <c r="F4" s="210" t="s">
        <v>143</v>
      </c>
      <c r="G4" s="215" t="s">
        <v>142</v>
      </c>
      <c r="H4" s="216" t="s">
        <v>222</v>
      </c>
      <c r="I4" s="214">
        <v>227</v>
      </c>
      <c r="J4" s="214">
        <v>253</v>
      </c>
      <c r="K4" s="214">
        <v>296</v>
      </c>
      <c r="L4" s="221">
        <v>294</v>
      </c>
    </row>
    <row r="5" spans="1:12">
      <c r="A5" s="66"/>
      <c r="B5" s="212" t="s">
        <v>5</v>
      </c>
      <c r="C5" s="210" t="s">
        <v>32</v>
      </c>
      <c r="D5" s="211" t="s">
        <v>33</v>
      </c>
      <c r="E5" s="210"/>
      <c r="F5" s="210" t="s">
        <v>143</v>
      </c>
      <c r="G5" s="215" t="s">
        <v>142</v>
      </c>
      <c r="H5" s="215" t="s">
        <v>221</v>
      </c>
      <c r="I5" s="214">
        <v>284634000</v>
      </c>
      <c r="J5" s="214">
        <v>328404320</v>
      </c>
      <c r="K5" s="214">
        <v>432020800</v>
      </c>
      <c r="L5" s="213">
        <v>434025000</v>
      </c>
    </row>
    <row r="6" spans="1:12" ht="24">
      <c r="A6" s="66"/>
      <c r="B6" s="212" t="s">
        <v>5</v>
      </c>
      <c r="C6" s="210" t="s">
        <v>32</v>
      </c>
      <c r="D6" s="211" t="s">
        <v>33</v>
      </c>
      <c r="E6" s="210"/>
      <c r="F6" s="210" t="s">
        <v>143</v>
      </c>
      <c r="G6" s="215" t="s">
        <v>142</v>
      </c>
      <c r="H6" s="215" t="s">
        <v>220</v>
      </c>
      <c r="I6" s="214">
        <v>1253894</v>
      </c>
      <c r="J6" s="214">
        <v>1298041</v>
      </c>
      <c r="K6" s="214">
        <v>1459530</v>
      </c>
      <c r="L6" s="213">
        <v>1476275</v>
      </c>
    </row>
    <row r="7" spans="1:12">
      <c r="A7" s="66"/>
      <c r="B7" s="212"/>
      <c r="C7" s="210"/>
      <c r="D7" s="211"/>
      <c r="E7" s="210"/>
      <c r="F7" s="210"/>
      <c r="G7" s="220" t="s">
        <v>219</v>
      </c>
      <c r="H7" s="219"/>
      <c r="I7" s="218"/>
      <c r="J7" s="218">
        <v>44147</v>
      </c>
      <c r="K7" s="218">
        <v>161489</v>
      </c>
      <c r="L7" s="217">
        <v>16745</v>
      </c>
    </row>
    <row r="8" spans="1:12">
      <c r="A8" s="66"/>
      <c r="B8" s="212" t="s">
        <v>5</v>
      </c>
      <c r="C8" s="210" t="s">
        <v>32</v>
      </c>
      <c r="D8" s="211" t="s">
        <v>33</v>
      </c>
      <c r="E8" s="210"/>
      <c r="F8" s="210" t="s">
        <v>143</v>
      </c>
      <c r="G8" s="215" t="s">
        <v>142</v>
      </c>
      <c r="H8" s="216" t="s">
        <v>218</v>
      </c>
      <c r="I8" s="214">
        <v>227</v>
      </c>
      <c r="J8" s="214">
        <v>253</v>
      </c>
      <c r="K8" s="214">
        <v>296</v>
      </c>
      <c r="L8" s="213">
        <v>239</v>
      </c>
    </row>
    <row r="9" spans="1:12">
      <c r="A9" s="66"/>
      <c r="B9" s="212" t="s">
        <v>5</v>
      </c>
      <c r="C9" s="210" t="s">
        <v>32</v>
      </c>
      <c r="D9" s="211" t="s">
        <v>33</v>
      </c>
      <c r="E9" s="210"/>
      <c r="F9" s="210" t="s">
        <v>143</v>
      </c>
      <c r="G9" s="215" t="s">
        <v>142</v>
      </c>
      <c r="H9" s="215" t="s">
        <v>217</v>
      </c>
      <c r="I9" s="214">
        <v>282729270</v>
      </c>
      <c r="J9" s="214">
        <v>436443440</v>
      </c>
      <c r="K9" s="214">
        <v>451286240</v>
      </c>
      <c r="L9" s="213">
        <v>409225000</v>
      </c>
    </row>
    <row r="10" spans="1:12" ht="24">
      <c r="A10" s="66"/>
      <c r="B10" s="212" t="s">
        <v>5</v>
      </c>
      <c r="C10" s="210" t="s">
        <v>32</v>
      </c>
      <c r="D10" s="211" t="s">
        <v>33</v>
      </c>
      <c r="E10" s="210"/>
      <c r="F10" s="210" t="s">
        <v>143</v>
      </c>
      <c r="G10" s="215" t="s">
        <v>142</v>
      </c>
      <c r="H10" s="215" t="s">
        <v>216</v>
      </c>
      <c r="I10" s="214">
        <v>1245503</v>
      </c>
      <c r="J10" s="214">
        <v>1725073</v>
      </c>
      <c r="K10" s="214">
        <v>1524616</v>
      </c>
      <c r="L10" s="213">
        <v>1712239</v>
      </c>
    </row>
    <row r="11" spans="1:12">
      <c r="A11" s="66"/>
      <c r="B11" s="212"/>
      <c r="C11" s="210"/>
      <c r="D11" s="211"/>
      <c r="E11" s="210"/>
      <c r="F11" s="210"/>
      <c r="G11" s="220" t="s">
        <v>215</v>
      </c>
      <c r="H11" s="219"/>
      <c r="I11" s="218"/>
      <c r="J11" s="218">
        <v>479570</v>
      </c>
      <c r="K11" s="218">
        <f>K10-J10</f>
        <v>-200457</v>
      </c>
      <c r="L11" s="217">
        <f>L10-K10</f>
        <v>187623</v>
      </c>
    </row>
    <row r="12" spans="1:12">
      <c r="A12" s="66"/>
      <c r="B12" s="212" t="s">
        <v>5</v>
      </c>
      <c r="C12" s="210" t="s">
        <v>32</v>
      </c>
      <c r="D12" s="211" t="s">
        <v>33</v>
      </c>
      <c r="E12" s="210"/>
      <c r="F12" s="210" t="s">
        <v>143</v>
      </c>
      <c r="G12" s="215" t="s">
        <v>142</v>
      </c>
      <c r="H12" s="216" t="s">
        <v>214</v>
      </c>
      <c r="I12" s="214">
        <v>554</v>
      </c>
      <c r="J12" s="214">
        <v>336</v>
      </c>
      <c r="K12" s="214">
        <v>296</v>
      </c>
      <c r="L12" s="213">
        <v>233</v>
      </c>
    </row>
    <row r="13" spans="1:12">
      <c r="A13" s="66"/>
      <c r="B13" s="212" t="s">
        <v>5</v>
      </c>
      <c r="C13" s="210" t="s">
        <v>32</v>
      </c>
      <c r="D13" s="211" t="s">
        <v>33</v>
      </c>
      <c r="E13" s="210"/>
      <c r="F13" s="210" t="s">
        <v>143</v>
      </c>
      <c r="G13" s="215" t="s">
        <v>142</v>
      </c>
      <c r="H13" s="215" t="s">
        <v>213</v>
      </c>
      <c r="I13" s="214">
        <v>277914485.81</v>
      </c>
      <c r="J13" s="214">
        <v>436116717</v>
      </c>
      <c r="K13" s="214">
        <v>447091841</v>
      </c>
      <c r="L13" s="213">
        <v>397398304</v>
      </c>
    </row>
    <row r="14" spans="1:12">
      <c r="A14" s="66"/>
      <c r="B14" s="212" t="s">
        <v>5</v>
      </c>
      <c r="C14" s="210" t="s">
        <v>32</v>
      </c>
      <c r="D14" s="211" t="s">
        <v>33</v>
      </c>
      <c r="E14" s="210"/>
      <c r="F14" s="210" t="s">
        <v>143</v>
      </c>
      <c r="G14" s="215" t="s">
        <v>142</v>
      </c>
      <c r="H14" s="215" t="s">
        <v>212</v>
      </c>
      <c r="I14" s="214">
        <v>501651</v>
      </c>
      <c r="J14" s="214">
        <v>1297966</v>
      </c>
      <c r="K14" s="214">
        <v>1510445</v>
      </c>
      <c r="L14" s="213">
        <v>1705572</v>
      </c>
    </row>
    <row r="15" spans="1:12">
      <c r="A15" s="66"/>
      <c r="B15" s="212"/>
      <c r="C15" s="210"/>
      <c r="D15" s="211"/>
      <c r="E15" s="210"/>
      <c r="F15" s="210"/>
      <c r="G15" s="209" t="s">
        <v>211</v>
      </c>
      <c r="H15" s="208"/>
      <c r="I15" s="207"/>
      <c r="J15" s="207">
        <v>796315</v>
      </c>
      <c r="K15" s="207">
        <v>212479</v>
      </c>
      <c r="L15" s="206">
        <f>L14-K14</f>
        <v>195127</v>
      </c>
    </row>
    <row r="16" spans="1:12" ht="24">
      <c r="A16" s="66"/>
      <c r="B16" s="212" t="s">
        <v>5</v>
      </c>
      <c r="C16" s="210" t="s">
        <v>32</v>
      </c>
      <c r="D16" s="211" t="s">
        <v>33</v>
      </c>
      <c r="E16" s="210"/>
      <c r="F16" s="210" t="s">
        <v>141</v>
      </c>
      <c r="G16" s="215" t="s">
        <v>174</v>
      </c>
      <c r="H16" s="216" t="s">
        <v>222</v>
      </c>
      <c r="I16" s="214">
        <v>78</v>
      </c>
      <c r="J16" s="214">
        <v>100</v>
      </c>
      <c r="K16" s="214">
        <v>150</v>
      </c>
      <c r="L16" s="213">
        <v>160</v>
      </c>
    </row>
    <row r="17" spans="1:12" ht="24">
      <c r="A17" s="66"/>
      <c r="B17" s="212" t="s">
        <v>5</v>
      </c>
      <c r="C17" s="210" t="s">
        <v>32</v>
      </c>
      <c r="D17" s="211" t="s">
        <v>33</v>
      </c>
      <c r="E17" s="210"/>
      <c r="F17" s="210" t="s">
        <v>141</v>
      </c>
      <c r="G17" s="215" t="s">
        <v>174</v>
      </c>
      <c r="H17" s="215" t="s">
        <v>221</v>
      </c>
      <c r="I17" s="214">
        <v>9400000</v>
      </c>
      <c r="J17" s="214">
        <v>16140120</v>
      </c>
      <c r="K17" s="214">
        <v>25213900</v>
      </c>
      <c r="L17" s="213">
        <v>26896000</v>
      </c>
    </row>
    <row r="18" spans="1:12" ht="24">
      <c r="A18" s="66"/>
      <c r="B18" s="212" t="s">
        <v>5</v>
      </c>
      <c r="C18" s="210" t="s">
        <v>32</v>
      </c>
      <c r="D18" s="211" t="s">
        <v>33</v>
      </c>
      <c r="E18" s="210"/>
      <c r="F18" s="210" t="s">
        <v>141</v>
      </c>
      <c r="G18" s="215" t="s">
        <v>174</v>
      </c>
      <c r="H18" s="215" t="s">
        <v>220</v>
      </c>
      <c r="I18" s="214">
        <v>120513</v>
      </c>
      <c r="J18" s="214">
        <v>161401</v>
      </c>
      <c r="K18" s="214">
        <v>168093</v>
      </c>
      <c r="L18" s="213">
        <v>168100</v>
      </c>
    </row>
    <row r="19" spans="1:12">
      <c r="A19" s="66"/>
      <c r="B19" s="212"/>
      <c r="C19" s="210"/>
      <c r="D19" s="211"/>
      <c r="E19" s="210"/>
      <c r="F19" s="210"/>
      <c r="G19" s="220" t="s">
        <v>219</v>
      </c>
      <c r="H19" s="219"/>
      <c r="I19" s="218"/>
      <c r="J19" s="218">
        <v>40888</v>
      </c>
      <c r="K19" s="218">
        <v>6692</v>
      </c>
      <c r="L19" s="217">
        <v>3</v>
      </c>
    </row>
    <row r="20" spans="1:12" ht="24">
      <c r="A20" s="66"/>
      <c r="B20" s="212" t="s">
        <v>5</v>
      </c>
      <c r="C20" s="210" t="s">
        <v>32</v>
      </c>
      <c r="D20" s="211" t="s">
        <v>33</v>
      </c>
      <c r="E20" s="210"/>
      <c r="F20" s="210" t="s">
        <v>141</v>
      </c>
      <c r="G20" s="215" t="s">
        <v>174</v>
      </c>
      <c r="H20" s="216" t="s">
        <v>218</v>
      </c>
      <c r="I20" s="214">
        <v>78</v>
      </c>
      <c r="J20" s="214">
        <v>100</v>
      </c>
      <c r="K20" s="214">
        <v>150</v>
      </c>
      <c r="L20" s="213">
        <v>160</v>
      </c>
    </row>
    <row r="21" spans="1:12" ht="24">
      <c r="A21" s="66"/>
      <c r="B21" s="212" t="s">
        <v>5</v>
      </c>
      <c r="C21" s="210" t="s">
        <v>32</v>
      </c>
      <c r="D21" s="211" t="s">
        <v>33</v>
      </c>
      <c r="E21" s="210"/>
      <c r="F21" s="210" t="s">
        <v>141</v>
      </c>
      <c r="G21" s="215" t="s">
        <v>174</v>
      </c>
      <c r="H21" s="215" t="s">
        <v>217</v>
      </c>
      <c r="I21" s="214">
        <v>4545000</v>
      </c>
      <c r="J21" s="214">
        <v>11140120</v>
      </c>
      <c r="K21" s="214">
        <v>11013900</v>
      </c>
      <c r="L21" s="213">
        <v>14896000</v>
      </c>
    </row>
    <row r="22" spans="1:12" ht="24">
      <c r="A22" s="66"/>
      <c r="B22" s="212" t="s">
        <v>5</v>
      </c>
      <c r="C22" s="210" t="s">
        <v>32</v>
      </c>
      <c r="D22" s="211" t="s">
        <v>33</v>
      </c>
      <c r="E22" s="210"/>
      <c r="F22" s="210" t="s">
        <v>141</v>
      </c>
      <c r="G22" s="215" t="s">
        <v>174</v>
      </c>
      <c r="H22" s="215" t="s">
        <v>216</v>
      </c>
      <c r="I22" s="214">
        <v>58269</v>
      </c>
      <c r="J22" s="214">
        <v>111401</v>
      </c>
      <c r="K22" s="214">
        <v>73426</v>
      </c>
      <c r="L22" s="213">
        <v>93100</v>
      </c>
    </row>
    <row r="23" spans="1:12">
      <c r="A23" s="66"/>
      <c r="B23" s="212"/>
      <c r="C23" s="210"/>
      <c r="D23" s="211"/>
      <c r="E23" s="210"/>
      <c r="F23" s="210"/>
      <c r="G23" s="220" t="s">
        <v>215</v>
      </c>
      <c r="H23" s="219"/>
      <c r="I23" s="218"/>
      <c r="J23" s="218">
        <v>53132</v>
      </c>
      <c r="K23" s="218">
        <v>-37975</v>
      </c>
      <c r="L23" s="217">
        <f>L22-K22</f>
        <v>19674</v>
      </c>
    </row>
    <row r="24" spans="1:12" ht="24">
      <c r="A24" s="66"/>
      <c r="B24" s="212" t="s">
        <v>5</v>
      </c>
      <c r="C24" s="210" t="s">
        <v>32</v>
      </c>
      <c r="D24" s="211" t="s">
        <v>33</v>
      </c>
      <c r="E24" s="210"/>
      <c r="F24" s="210" t="s">
        <v>141</v>
      </c>
      <c r="G24" s="215" t="s">
        <v>174</v>
      </c>
      <c r="H24" s="216" t="s">
        <v>214</v>
      </c>
      <c r="I24" s="214">
        <v>168</v>
      </c>
      <c r="J24" s="214">
        <v>100</v>
      </c>
      <c r="K24" s="214">
        <v>150</v>
      </c>
      <c r="L24" s="213">
        <v>160</v>
      </c>
    </row>
    <row r="25" spans="1:12" ht="24">
      <c r="A25" s="66"/>
      <c r="B25" s="212" t="s">
        <v>5</v>
      </c>
      <c r="C25" s="210" t="s">
        <v>32</v>
      </c>
      <c r="D25" s="211" t="s">
        <v>33</v>
      </c>
      <c r="E25" s="210"/>
      <c r="F25" s="210" t="s">
        <v>141</v>
      </c>
      <c r="G25" s="215" t="s">
        <v>174</v>
      </c>
      <c r="H25" s="215" t="s">
        <v>213</v>
      </c>
      <c r="I25" s="214">
        <v>4411509.96</v>
      </c>
      <c r="J25" s="214">
        <v>11119830</v>
      </c>
      <c r="K25" s="214">
        <v>10987460</v>
      </c>
      <c r="L25" s="213">
        <v>12999925</v>
      </c>
    </row>
    <row r="26" spans="1:12" ht="24">
      <c r="A26" s="66"/>
      <c r="B26" s="212" t="s">
        <v>5</v>
      </c>
      <c r="C26" s="210" t="s">
        <v>32</v>
      </c>
      <c r="D26" s="211" t="s">
        <v>33</v>
      </c>
      <c r="E26" s="210"/>
      <c r="F26" s="210" t="s">
        <v>141</v>
      </c>
      <c r="G26" s="215" t="s">
        <v>174</v>
      </c>
      <c r="H26" s="215" t="s">
        <v>212</v>
      </c>
      <c r="I26" s="214">
        <v>26259</v>
      </c>
      <c r="J26" s="214">
        <v>111198</v>
      </c>
      <c r="K26" s="214">
        <v>73250</v>
      </c>
      <c r="L26" s="213">
        <v>81249</v>
      </c>
    </row>
    <row r="27" spans="1:12">
      <c r="A27" s="66"/>
      <c r="B27" s="212"/>
      <c r="C27" s="210"/>
      <c r="D27" s="211"/>
      <c r="E27" s="210"/>
      <c r="F27" s="210"/>
      <c r="G27" s="209" t="s">
        <v>211</v>
      </c>
      <c r="H27" s="208"/>
      <c r="I27" s="207"/>
      <c r="J27" s="207">
        <v>84939</v>
      </c>
      <c r="K27" s="207">
        <v>-37948</v>
      </c>
      <c r="L27" s="206">
        <f>L26-K26</f>
        <v>7999</v>
      </c>
    </row>
    <row r="28" spans="1:12" ht="24">
      <c r="A28" s="66"/>
      <c r="B28" s="212" t="s">
        <v>5</v>
      </c>
      <c r="C28" s="210" t="s">
        <v>32</v>
      </c>
      <c r="D28" s="211" t="s">
        <v>33</v>
      </c>
      <c r="E28" s="210"/>
      <c r="F28" s="210" t="s">
        <v>139</v>
      </c>
      <c r="G28" s="215" t="s">
        <v>138</v>
      </c>
      <c r="H28" s="216" t="s">
        <v>222</v>
      </c>
      <c r="I28" s="214">
        <v>5</v>
      </c>
      <c r="J28" s="214">
        <v>5</v>
      </c>
      <c r="K28" s="214">
        <v>3</v>
      </c>
      <c r="L28" s="213">
        <v>3</v>
      </c>
    </row>
    <row r="29" spans="1:12" ht="24">
      <c r="A29" s="66"/>
      <c r="B29" s="212" t="s">
        <v>5</v>
      </c>
      <c r="C29" s="210" t="s">
        <v>32</v>
      </c>
      <c r="D29" s="211" t="s">
        <v>33</v>
      </c>
      <c r="E29" s="210"/>
      <c r="F29" s="210" t="s">
        <v>139</v>
      </c>
      <c r="G29" s="215" t="s">
        <v>138</v>
      </c>
      <c r="H29" s="215" t="s">
        <v>221</v>
      </c>
      <c r="I29" s="214">
        <v>2186000</v>
      </c>
      <c r="J29" s="214">
        <v>2364780</v>
      </c>
      <c r="K29" s="214">
        <v>1636300</v>
      </c>
      <c r="L29" s="213">
        <v>1650000</v>
      </c>
    </row>
    <row r="30" spans="1:12" ht="24">
      <c r="A30" s="66"/>
      <c r="B30" s="212" t="s">
        <v>5</v>
      </c>
      <c r="C30" s="210" t="s">
        <v>32</v>
      </c>
      <c r="D30" s="211" t="s">
        <v>33</v>
      </c>
      <c r="E30" s="210"/>
      <c r="F30" s="210" t="s">
        <v>139</v>
      </c>
      <c r="G30" s="215" t="s">
        <v>138</v>
      </c>
      <c r="H30" s="215" t="s">
        <v>220</v>
      </c>
      <c r="I30" s="214">
        <v>437200</v>
      </c>
      <c r="J30" s="214">
        <v>472956</v>
      </c>
      <c r="K30" s="214">
        <v>545433</v>
      </c>
      <c r="L30" s="213">
        <v>550000</v>
      </c>
    </row>
    <row r="31" spans="1:12">
      <c r="A31" s="66"/>
      <c r="B31" s="212"/>
      <c r="C31" s="210"/>
      <c r="D31" s="211"/>
      <c r="E31" s="210"/>
      <c r="F31" s="210"/>
      <c r="G31" s="220" t="s">
        <v>219</v>
      </c>
      <c r="H31" s="219"/>
      <c r="I31" s="218"/>
      <c r="J31" s="218">
        <v>35756</v>
      </c>
      <c r="K31" s="218">
        <v>72477</v>
      </c>
      <c r="L31" s="217">
        <v>4567</v>
      </c>
    </row>
    <row r="32" spans="1:12" ht="24">
      <c r="A32" s="66"/>
      <c r="B32" s="212" t="s">
        <v>5</v>
      </c>
      <c r="C32" s="210" t="s">
        <v>32</v>
      </c>
      <c r="D32" s="211" t="s">
        <v>33</v>
      </c>
      <c r="E32" s="210"/>
      <c r="F32" s="210" t="s">
        <v>139</v>
      </c>
      <c r="G32" s="215" t="s">
        <v>138</v>
      </c>
      <c r="H32" s="216" t="s">
        <v>218</v>
      </c>
      <c r="I32" s="214">
        <v>5</v>
      </c>
      <c r="J32" s="214">
        <v>5</v>
      </c>
      <c r="K32" s="214">
        <v>3</v>
      </c>
      <c r="L32" s="213">
        <v>3</v>
      </c>
    </row>
    <row r="33" spans="1:12" ht="24">
      <c r="A33" s="66"/>
      <c r="B33" s="212" t="s">
        <v>5</v>
      </c>
      <c r="C33" s="210" t="s">
        <v>32</v>
      </c>
      <c r="D33" s="211" t="s">
        <v>33</v>
      </c>
      <c r="E33" s="210"/>
      <c r="F33" s="210" t="s">
        <v>139</v>
      </c>
      <c r="G33" s="215" t="s">
        <v>138</v>
      </c>
      <c r="H33" s="215" t="s">
        <v>217</v>
      </c>
      <c r="I33" s="214">
        <v>2000000</v>
      </c>
      <c r="J33" s="214">
        <v>2364780</v>
      </c>
      <c r="K33" s="214">
        <v>1636300</v>
      </c>
      <c r="L33" s="213">
        <v>1650000</v>
      </c>
    </row>
    <row r="34" spans="1:12" ht="24">
      <c r="A34" s="66"/>
      <c r="B34" s="212" t="s">
        <v>5</v>
      </c>
      <c r="C34" s="210" t="s">
        <v>32</v>
      </c>
      <c r="D34" s="211" t="s">
        <v>33</v>
      </c>
      <c r="E34" s="210"/>
      <c r="F34" s="210" t="s">
        <v>139</v>
      </c>
      <c r="G34" s="215" t="s">
        <v>138</v>
      </c>
      <c r="H34" s="215" t="s">
        <v>216</v>
      </c>
      <c r="I34" s="214">
        <v>400000</v>
      </c>
      <c r="J34" s="214">
        <v>472956</v>
      </c>
      <c r="K34" s="214">
        <v>545433</v>
      </c>
      <c r="L34" s="213">
        <v>550000</v>
      </c>
    </row>
    <row r="35" spans="1:12">
      <c r="A35" s="66"/>
      <c r="B35" s="212"/>
      <c r="C35" s="210"/>
      <c r="D35" s="211"/>
      <c r="E35" s="210"/>
      <c r="F35" s="210"/>
      <c r="G35" s="220" t="s">
        <v>215</v>
      </c>
      <c r="H35" s="219"/>
      <c r="I35" s="218"/>
      <c r="J35" s="218">
        <v>72956</v>
      </c>
      <c r="K35" s="218">
        <v>72477</v>
      </c>
      <c r="L35" s="217">
        <v>4567</v>
      </c>
    </row>
    <row r="36" spans="1:12" ht="24">
      <c r="A36" s="66"/>
      <c r="B36" s="212" t="s">
        <v>5</v>
      </c>
      <c r="C36" s="210" t="s">
        <v>32</v>
      </c>
      <c r="D36" s="211" t="s">
        <v>33</v>
      </c>
      <c r="E36" s="210"/>
      <c r="F36" s="210" t="s">
        <v>139</v>
      </c>
      <c r="G36" s="215" t="s">
        <v>138</v>
      </c>
      <c r="H36" s="216" t="s">
        <v>214</v>
      </c>
      <c r="I36" s="214">
        <v>3</v>
      </c>
      <c r="J36" s="214">
        <v>3</v>
      </c>
      <c r="K36" s="214">
        <v>3</v>
      </c>
      <c r="L36" s="213">
        <v>3</v>
      </c>
    </row>
    <row r="37" spans="1:12" ht="24">
      <c r="A37" s="66"/>
      <c r="B37" s="212" t="s">
        <v>5</v>
      </c>
      <c r="C37" s="210" t="s">
        <v>32</v>
      </c>
      <c r="D37" s="211" t="s">
        <v>33</v>
      </c>
      <c r="E37" s="210"/>
      <c r="F37" s="210" t="s">
        <v>139</v>
      </c>
      <c r="G37" s="215" t="s">
        <v>138</v>
      </c>
      <c r="H37" s="215" t="s">
        <v>213</v>
      </c>
      <c r="I37" s="214">
        <v>1308623</v>
      </c>
      <c r="J37" s="214">
        <v>2364780</v>
      </c>
      <c r="K37" s="214">
        <v>1560646</v>
      </c>
      <c r="L37" s="213">
        <v>1367681</v>
      </c>
    </row>
    <row r="38" spans="1:12" ht="24">
      <c r="A38" s="66"/>
      <c r="B38" s="212" t="s">
        <v>5</v>
      </c>
      <c r="C38" s="210" t="s">
        <v>32</v>
      </c>
      <c r="D38" s="211" t="s">
        <v>33</v>
      </c>
      <c r="E38" s="210"/>
      <c r="F38" s="210" t="s">
        <v>139</v>
      </c>
      <c r="G38" s="215" t="s">
        <v>138</v>
      </c>
      <c r="H38" s="215" t="s">
        <v>212</v>
      </c>
      <c r="I38" s="214">
        <v>436208</v>
      </c>
      <c r="J38" s="214">
        <v>788260</v>
      </c>
      <c r="K38" s="214">
        <v>520215</v>
      </c>
      <c r="L38" s="213">
        <v>455893</v>
      </c>
    </row>
    <row r="39" spans="1:12">
      <c r="A39" s="66"/>
      <c r="B39" s="212"/>
      <c r="C39" s="210"/>
      <c r="D39" s="211"/>
      <c r="E39" s="210"/>
      <c r="F39" s="210"/>
      <c r="G39" s="209" t="s">
        <v>211</v>
      </c>
      <c r="H39" s="208"/>
      <c r="I39" s="207"/>
      <c r="J39" s="207">
        <v>352052</v>
      </c>
      <c r="K39" s="207">
        <v>-268045</v>
      </c>
      <c r="L39" s="206">
        <f>L38-K38</f>
        <v>-64322</v>
      </c>
    </row>
    <row r="40" spans="1:12">
      <c r="A40" s="66"/>
      <c r="B40" s="212" t="s">
        <v>5</v>
      </c>
      <c r="C40" s="210" t="s">
        <v>32</v>
      </c>
      <c r="D40" s="211" t="s">
        <v>33</v>
      </c>
      <c r="E40" s="210"/>
      <c r="F40" s="210" t="s">
        <v>137</v>
      </c>
      <c r="G40" s="215" t="s">
        <v>136</v>
      </c>
      <c r="H40" s="216" t="s">
        <v>222</v>
      </c>
      <c r="I40" s="214">
        <v>2</v>
      </c>
      <c r="J40" s="214">
        <v>4</v>
      </c>
      <c r="K40" s="214">
        <v>4</v>
      </c>
      <c r="L40" s="213">
        <v>4</v>
      </c>
    </row>
    <row r="41" spans="1:12">
      <c r="A41" s="66"/>
      <c r="B41" s="212" t="s">
        <v>5</v>
      </c>
      <c r="C41" s="210" t="s">
        <v>32</v>
      </c>
      <c r="D41" s="211" t="s">
        <v>33</v>
      </c>
      <c r="E41" s="210"/>
      <c r="F41" s="210" t="s">
        <v>137</v>
      </c>
      <c r="G41" s="215" t="s">
        <v>136</v>
      </c>
      <c r="H41" s="215" t="s">
        <v>221</v>
      </c>
      <c r="I41" s="214">
        <v>1380000</v>
      </c>
      <c r="J41" s="214">
        <v>2690780</v>
      </c>
      <c r="K41" s="214">
        <v>2800000</v>
      </c>
      <c r="L41" s="213">
        <v>2800000</v>
      </c>
    </row>
    <row r="42" spans="1:12" ht="24">
      <c r="A42" s="66"/>
      <c r="B42" s="212" t="s">
        <v>5</v>
      </c>
      <c r="C42" s="210" t="s">
        <v>32</v>
      </c>
      <c r="D42" s="211" t="s">
        <v>33</v>
      </c>
      <c r="E42" s="210"/>
      <c r="F42" s="210" t="s">
        <v>137</v>
      </c>
      <c r="G42" s="215" t="s">
        <v>136</v>
      </c>
      <c r="H42" s="215" t="s">
        <v>220</v>
      </c>
      <c r="I42" s="214">
        <v>690000</v>
      </c>
      <c r="J42" s="214">
        <v>672695</v>
      </c>
      <c r="K42" s="214">
        <v>700000</v>
      </c>
      <c r="L42" s="213">
        <v>700000</v>
      </c>
    </row>
    <row r="43" spans="1:12">
      <c r="A43" s="66"/>
      <c r="B43" s="212"/>
      <c r="C43" s="210"/>
      <c r="D43" s="211"/>
      <c r="E43" s="210"/>
      <c r="F43" s="210"/>
      <c r="G43" s="220" t="s">
        <v>219</v>
      </c>
      <c r="H43" s="219"/>
      <c r="I43" s="218"/>
      <c r="J43" s="218">
        <v>-17305</v>
      </c>
      <c r="K43" s="218">
        <v>27305</v>
      </c>
      <c r="L43" s="217">
        <v>0</v>
      </c>
    </row>
    <row r="44" spans="1:12">
      <c r="A44" s="66"/>
      <c r="B44" s="212" t="s">
        <v>5</v>
      </c>
      <c r="C44" s="210" t="s">
        <v>32</v>
      </c>
      <c r="D44" s="211" t="s">
        <v>33</v>
      </c>
      <c r="E44" s="210"/>
      <c r="F44" s="210" t="s">
        <v>137</v>
      </c>
      <c r="G44" s="215" t="s">
        <v>136</v>
      </c>
      <c r="H44" s="216" t="s">
        <v>218</v>
      </c>
      <c r="I44" s="214">
        <v>2</v>
      </c>
      <c r="J44" s="214">
        <v>4</v>
      </c>
      <c r="K44" s="214">
        <v>4</v>
      </c>
      <c r="L44" s="213">
        <v>4</v>
      </c>
    </row>
    <row r="45" spans="1:12">
      <c r="A45" s="66"/>
      <c r="B45" s="212" t="s">
        <v>5</v>
      </c>
      <c r="C45" s="210" t="s">
        <v>32</v>
      </c>
      <c r="D45" s="211" t="s">
        <v>33</v>
      </c>
      <c r="E45" s="210"/>
      <c r="F45" s="210" t="s">
        <v>137</v>
      </c>
      <c r="G45" s="215" t="s">
        <v>136</v>
      </c>
      <c r="H45" s="215" t="s">
        <v>217</v>
      </c>
      <c r="I45" s="214">
        <v>1380000</v>
      </c>
      <c r="J45" s="214">
        <v>2690780</v>
      </c>
      <c r="K45" s="214">
        <v>1800000</v>
      </c>
      <c r="L45" s="213">
        <v>2800000</v>
      </c>
    </row>
    <row r="46" spans="1:12" ht="24">
      <c r="A46" s="66"/>
      <c r="B46" s="212" t="s">
        <v>5</v>
      </c>
      <c r="C46" s="210" t="s">
        <v>32</v>
      </c>
      <c r="D46" s="211" t="s">
        <v>33</v>
      </c>
      <c r="E46" s="210"/>
      <c r="F46" s="210" t="s">
        <v>137</v>
      </c>
      <c r="G46" s="215" t="s">
        <v>136</v>
      </c>
      <c r="H46" s="215" t="s">
        <v>216</v>
      </c>
      <c r="I46" s="214">
        <v>690000</v>
      </c>
      <c r="J46" s="214">
        <v>672695</v>
      </c>
      <c r="K46" s="214">
        <v>450000</v>
      </c>
      <c r="L46" s="213">
        <v>700000</v>
      </c>
    </row>
    <row r="47" spans="1:12">
      <c r="A47" s="66"/>
      <c r="B47" s="212"/>
      <c r="C47" s="210"/>
      <c r="D47" s="211"/>
      <c r="E47" s="210"/>
      <c r="F47" s="210"/>
      <c r="G47" s="220" t="s">
        <v>215</v>
      </c>
      <c r="H47" s="219"/>
      <c r="I47" s="218"/>
      <c r="J47" s="218">
        <v>-17305</v>
      </c>
      <c r="K47" s="218">
        <v>-222695</v>
      </c>
      <c r="L47" s="217">
        <v>250000</v>
      </c>
    </row>
    <row r="48" spans="1:12">
      <c r="A48" s="66"/>
      <c r="B48" s="212" t="s">
        <v>5</v>
      </c>
      <c r="C48" s="210" t="s">
        <v>32</v>
      </c>
      <c r="D48" s="211" t="s">
        <v>33</v>
      </c>
      <c r="E48" s="210"/>
      <c r="F48" s="210" t="s">
        <v>137</v>
      </c>
      <c r="G48" s="215" t="s">
        <v>136</v>
      </c>
      <c r="H48" s="216" t="s">
        <v>214</v>
      </c>
      <c r="I48" s="214">
        <v>1</v>
      </c>
      <c r="J48" s="214">
        <v>1</v>
      </c>
      <c r="K48" s="214">
        <v>3</v>
      </c>
      <c r="L48" s="213">
        <v>3</v>
      </c>
    </row>
    <row r="49" spans="1:12">
      <c r="A49" s="66"/>
      <c r="B49" s="212" t="s">
        <v>5</v>
      </c>
      <c r="C49" s="210" t="s">
        <v>32</v>
      </c>
      <c r="D49" s="211" t="s">
        <v>33</v>
      </c>
      <c r="E49" s="210"/>
      <c r="F49" s="210" t="s">
        <v>137</v>
      </c>
      <c r="G49" s="215" t="s">
        <v>136</v>
      </c>
      <c r="H49" s="215" t="s">
        <v>213</v>
      </c>
      <c r="I49" s="214">
        <v>554949</v>
      </c>
      <c r="J49" s="214">
        <v>2690780</v>
      </c>
      <c r="K49" s="214">
        <v>1722655</v>
      </c>
      <c r="L49" s="213">
        <v>1014270</v>
      </c>
    </row>
    <row r="50" spans="1:12">
      <c r="A50" s="66"/>
      <c r="B50" s="212" t="s">
        <v>5</v>
      </c>
      <c r="C50" s="210" t="s">
        <v>32</v>
      </c>
      <c r="D50" s="211" t="s">
        <v>33</v>
      </c>
      <c r="E50" s="210"/>
      <c r="F50" s="210" t="s">
        <v>137</v>
      </c>
      <c r="G50" s="215" t="s">
        <v>136</v>
      </c>
      <c r="H50" s="215" t="s">
        <v>212</v>
      </c>
      <c r="I50" s="214">
        <v>554949</v>
      </c>
      <c r="J50" s="214">
        <v>2690780</v>
      </c>
      <c r="K50" s="214">
        <v>574218</v>
      </c>
      <c r="L50" s="213">
        <v>338090</v>
      </c>
    </row>
    <row r="51" spans="1:12">
      <c r="A51" s="66"/>
      <c r="B51" s="212"/>
      <c r="C51" s="210"/>
      <c r="D51" s="211"/>
      <c r="E51" s="210"/>
      <c r="F51" s="210"/>
      <c r="G51" s="209" t="s">
        <v>211</v>
      </c>
      <c r="H51" s="208"/>
      <c r="I51" s="207"/>
      <c r="J51" s="207">
        <v>2135831</v>
      </c>
      <c r="K51" s="207">
        <v>-2116562</v>
      </c>
      <c r="L51" s="206">
        <f>L50-K50</f>
        <v>-236128</v>
      </c>
    </row>
    <row r="52" spans="1:12">
      <c r="A52" s="66"/>
      <c r="B52" s="212" t="s">
        <v>5</v>
      </c>
      <c r="C52" s="210" t="s">
        <v>32</v>
      </c>
      <c r="D52" s="211" t="s">
        <v>33</v>
      </c>
      <c r="E52" s="210"/>
      <c r="F52" s="210" t="s">
        <v>134</v>
      </c>
      <c r="G52" s="215" t="s">
        <v>133</v>
      </c>
      <c r="H52" s="216" t="s">
        <v>222</v>
      </c>
      <c r="I52" s="214">
        <v>1</v>
      </c>
      <c r="J52" s="214">
        <v>1</v>
      </c>
      <c r="K52" s="214">
        <v>1</v>
      </c>
      <c r="L52" s="213">
        <v>1</v>
      </c>
    </row>
    <row r="53" spans="1:12">
      <c r="A53" s="66"/>
      <c r="B53" s="212" t="s">
        <v>5</v>
      </c>
      <c r="C53" s="210" t="s">
        <v>32</v>
      </c>
      <c r="D53" s="211" t="s">
        <v>33</v>
      </c>
      <c r="E53" s="210"/>
      <c r="F53" s="210" t="s">
        <v>134</v>
      </c>
      <c r="G53" s="215" t="s">
        <v>133</v>
      </c>
      <c r="H53" s="215" t="s">
        <v>221</v>
      </c>
      <c r="I53" s="214">
        <v>238632</v>
      </c>
      <c r="J53" s="214">
        <v>8011000</v>
      </c>
      <c r="K53" s="214">
        <v>2400000</v>
      </c>
      <c r="L53" s="213">
        <v>8730000</v>
      </c>
    </row>
    <row r="54" spans="1:12" ht="24">
      <c r="A54" s="66"/>
      <c r="B54" s="212" t="s">
        <v>5</v>
      </c>
      <c r="C54" s="210" t="s">
        <v>32</v>
      </c>
      <c r="D54" s="211" t="s">
        <v>33</v>
      </c>
      <c r="E54" s="210"/>
      <c r="F54" s="210" t="s">
        <v>134</v>
      </c>
      <c r="G54" s="215" t="s">
        <v>133</v>
      </c>
      <c r="H54" s="215" t="s">
        <v>220</v>
      </c>
      <c r="I54" s="214">
        <v>238632</v>
      </c>
      <c r="J54" s="214">
        <v>8011000</v>
      </c>
      <c r="K54" s="214">
        <v>2400000</v>
      </c>
      <c r="L54" s="213">
        <v>8730000</v>
      </c>
    </row>
    <row r="55" spans="1:12">
      <c r="A55" s="66"/>
      <c r="B55" s="212"/>
      <c r="C55" s="210"/>
      <c r="D55" s="211"/>
      <c r="E55" s="210"/>
      <c r="F55" s="210"/>
      <c r="G55" s="220" t="s">
        <v>219</v>
      </c>
      <c r="H55" s="219"/>
      <c r="I55" s="218"/>
      <c r="J55" s="218">
        <v>7772368</v>
      </c>
      <c r="K55" s="218">
        <v>-5611000</v>
      </c>
      <c r="L55" s="217">
        <v>6330000</v>
      </c>
    </row>
    <row r="56" spans="1:12">
      <c r="A56" s="66"/>
      <c r="B56" s="212" t="s">
        <v>5</v>
      </c>
      <c r="C56" s="210" t="s">
        <v>32</v>
      </c>
      <c r="D56" s="211" t="s">
        <v>33</v>
      </c>
      <c r="E56" s="210"/>
      <c r="F56" s="210" t="s">
        <v>134</v>
      </c>
      <c r="G56" s="215" t="s">
        <v>133</v>
      </c>
      <c r="H56" s="216" t="s">
        <v>218</v>
      </c>
      <c r="I56" s="214">
        <v>1</v>
      </c>
      <c r="J56" s="214">
        <v>1</v>
      </c>
      <c r="K56" s="214">
        <v>1</v>
      </c>
      <c r="L56" s="213">
        <v>1</v>
      </c>
    </row>
    <row r="57" spans="1:12">
      <c r="A57" s="66"/>
      <c r="B57" s="212" t="s">
        <v>5</v>
      </c>
      <c r="C57" s="210" t="s">
        <v>32</v>
      </c>
      <c r="D57" s="211" t="s">
        <v>33</v>
      </c>
      <c r="E57" s="210"/>
      <c r="F57" s="210" t="s">
        <v>134</v>
      </c>
      <c r="G57" s="215" t="s">
        <v>133</v>
      </c>
      <c r="H57" s="215" t="s">
        <v>217</v>
      </c>
      <c r="I57" s="214">
        <v>238632</v>
      </c>
      <c r="J57" s="214">
        <v>6691000</v>
      </c>
      <c r="K57" s="214">
        <v>1200000</v>
      </c>
      <c r="L57" s="213">
        <v>4930000</v>
      </c>
    </row>
    <row r="58" spans="1:12" ht="24">
      <c r="A58" s="66"/>
      <c r="B58" s="212" t="s">
        <v>5</v>
      </c>
      <c r="C58" s="210" t="s">
        <v>32</v>
      </c>
      <c r="D58" s="211" t="s">
        <v>33</v>
      </c>
      <c r="E58" s="210"/>
      <c r="F58" s="210" t="s">
        <v>134</v>
      </c>
      <c r="G58" s="215" t="s">
        <v>133</v>
      </c>
      <c r="H58" s="215" t="s">
        <v>216</v>
      </c>
      <c r="I58" s="214">
        <v>238632</v>
      </c>
      <c r="J58" s="214">
        <v>6691000</v>
      </c>
      <c r="K58" s="214">
        <v>1200000</v>
      </c>
      <c r="L58" s="213">
        <v>4930000</v>
      </c>
    </row>
    <row r="59" spans="1:12">
      <c r="A59" s="66"/>
      <c r="B59" s="212"/>
      <c r="C59" s="210"/>
      <c r="D59" s="211"/>
      <c r="E59" s="210"/>
      <c r="F59" s="210"/>
      <c r="G59" s="220" t="s">
        <v>215</v>
      </c>
      <c r="H59" s="219"/>
      <c r="I59" s="218"/>
      <c r="J59" s="218">
        <v>6452368</v>
      </c>
      <c r="K59" s="218">
        <v>-5491000</v>
      </c>
      <c r="L59" s="217">
        <f>L58-K58</f>
        <v>3730000</v>
      </c>
    </row>
    <row r="60" spans="1:12">
      <c r="A60" s="66"/>
      <c r="B60" s="212" t="s">
        <v>5</v>
      </c>
      <c r="C60" s="210" t="s">
        <v>32</v>
      </c>
      <c r="D60" s="211" t="s">
        <v>33</v>
      </c>
      <c r="E60" s="210"/>
      <c r="F60" s="210" t="s">
        <v>134</v>
      </c>
      <c r="G60" s="215" t="s">
        <v>133</v>
      </c>
      <c r="H60" s="216" t="s">
        <v>214</v>
      </c>
      <c r="I60" s="214">
        <v>3</v>
      </c>
      <c r="J60" s="214">
        <v>1</v>
      </c>
      <c r="K60" s="214">
        <v>1</v>
      </c>
      <c r="L60" s="213">
        <v>1</v>
      </c>
    </row>
    <row r="61" spans="1:12">
      <c r="A61" s="66"/>
      <c r="B61" s="212" t="s">
        <v>5</v>
      </c>
      <c r="C61" s="210" t="s">
        <v>32</v>
      </c>
      <c r="D61" s="211" t="s">
        <v>33</v>
      </c>
      <c r="E61" s="210"/>
      <c r="F61" s="210" t="s">
        <v>134</v>
      </c>
      <c r="G61" s="215" t="s">
        <v>133</v>
      </c>
      <c r="H61" s="215" t="s">
        <v>213</v>
      </c>
      <c r="I61" s="214">
        <v>238632</v>
      </c>
      <c r="J61" s="214">
        <v>6661800</v>
      </c>
      <c r="K61" s="214">
        <v>1152000</v>
      </c>
      <c r="L61" s="213">
        <v>4920000</v>
      </c>
    </row>
    <row r="62" spans="1:12">
      <c r="A62" s="66"/>
      <c r="B62" s="212" t="s">
        <v>5</v>
      </c>
      <c r="C62" s="210" t="s">
        <v>32</v>
      </c>
      <c r="D62" s="211" t="s">
        <v>33</v>
      </c>
      <c r="E62" s="210"/>
      <c r="F62" s="210" t="s">
        <v>134</v>
      </c>
      <c r="G62" s="215" t="s">
        <v>133</v>
      </c>
      <c r="H62" s="215" t="s">
        <v>212</v>
      </c>
      <c r="I62" s="214">
        <v>79544</v>
      </c>
      <c r="J62" s="214">
        <v>6661800</v>
      </c>
      <c r="K62" s="214">
        <v>1152000</v>
      </c>
      <c r="L62" s="213">
        <v>4920000</v>
      </c>
    </row>
    <row r="63" spans="1:12">
      <c r="A63" s="66"/>
      <c r="B63" s="212"/>
      <c r="C63" s="210"/>
      <c r="D63" s="211"/>
      <c r="E63" s="210"/>
      <c r="F63" s="210"/>
      <c r="G63" s="209" t="s">
        <v>211</v>
      </c>
      <c r="H63" s="208"/>
      <c r="I63" s="207"/>
      <c r="J63" s="207">
        <v>6582256</v>
      </c>
      <c r="K63" s="207">
        <v>-5509800</v>
      </c>
      <c r="L63" s="206">
        <f>L62-K62</f>
        <v>3768000</v>
      </c>
    </row>
    <row r="64" spans="1:12">
      <c r="A64" s="66"/>
      <c r="B64" s="212" t="s">
        <v>5</v>
      </c>
      <c r="C64" s="210" t="s">
        <v>32</v>
      </c>
      <c r="D64" s="211" t="s">
        <v>33</v>
      </c>
      <c r="E64" s="210"/>
      <c r="F64" s="210" t="s">
        <v>224</v>
      </c>
      <c r="G64" s="215" t="s">
        <v>223</v>
      </c>
      <c r="H64" s="216" t="s">
        <v>222</v>
      </c>
      <c r="I64" s="214">
        <v>1</v>
      </c>
      <c r="J64" s="214">
        <v>0</v>
      </c>
      <c r="K64" s="214">
        <v>0</v>
      </c>
      <c r="L64" s="213"/>
    </row>
    <row r="65" spans="1:12">
      <c r="A65" s="66"/>
      <c r="B65" s="212" t="s">
        <v>5</v>
      </c>
      <c r="C65" s="210" t="s">
        <v>32</v>
      </c>
      <c r="D65" s="211" t="s">
        <v>33</v>
      </c>
      <c r="E65" s="210"/>
      <c r="F65" s="210" t="s">
        <v>224</v>
      </c>
      <c r="G65" s="215" t="s">
        <v>223</v>
      </c>
      <c r="H65" s="215" t="s">
        <v>221</v>
      </c>
      <c r="I65" s="214">
        <v>2761368</v>
      </c>
      <c r="J65" s="214">
        <v>0</v>
      </c>
      <c r="K65" s="214">
        <v>0</v>
      </c>
      <c r="L65" s="213">
        <v>0</v>
      </c>
    </row>
    <row r="66" spans="1:12" ht="24">
      <c r="A66" s="66"/>
      <c r="B66" s="212" t="s">
        <v>5</v>
      </c>
      <c r="C66" s="210" t="s">
        <v>32</v>
      </c>
      <c r="D66" s="211" t="s">
        <v>33</v>
      </c>
      <c r="E66" s="210"/>
      <c r="F66" s="210" t="s">
        <v>224</v>
      </c>
      <c r="G66" s="215" t="s">
        <v>223</v>
      </c>
      <c r="H66" s="215" t="s">
        <v>220</v>
      </c>
      <c r="I66" s="214">
        <v>2761368</v>
      </c>
      <c r="J66" s="214"/>
      <c r="K66" s="214"/>
      <c r="L66" s="213">
        <v>0</v>
      </c>
    </row>
    <row r="67" spans="1:12">
      <c r="A67" s="66"/>
      <c r="B67" s="212"/>
      <c r="C67" s="210"/>
      <c r="D67" s="211"/>
      <c r="E67" s="210"/>
      <c r="F67" s="210"/>
      <c r="G67" s="220" t="s">
        <v>219</v>
      </c>
      <c r="H67" s="219"/>
      <c r="I67" s="218"/>
      <c r="J67" s="218"/>
      <c r="K67" s="218"/>
      <c r="L67" s="217"/>
    </row>
    <row r="68" spans="1:12">
      <c r="A68" s="66"/>
      <c r="B68" s="212" t="s">
        <v>5</v>
      </c>
      <c r="C68" s="210" t="s">
        <v>32</v>
      </c>
      <c r="D68" s="211" t="s">
        <v>33</v>
      </c>
      <c r="E68" s="210"/>
      <c r="F68" s="210" t="s">
        <v>224</v>
      </c>
      <c r="G68" s="215" t="s">
        <v>223</v>
      </c>
      <c r="H68" s="216" t="s">
        <v>218</v>
      </c>
      <c r="I68" s="214">
        <v>1</v>
      </c>
      <c r="J68" s="214">
        <v>0</v>
      </c>
      <c r="K68" s="214">
        <v>0</v>
      </c>
      <c r="L68" s="213"/>
    </row>
    <row r="69" spans="1:12">
      <c r="A69" s="66"/>
      <c r="B69" s="212" t="s">
        <v>5</v>
      </c>
      <c r="C69" s="210" t="s">
        <v>32</v>
      </c>
      <c r="D69" s="211" t="s">
        <v>33</v>
      </c>
      <c r="E69" s="210"/>
      <c r="F69" s="210" t="s">
        <v>224</v>
      </c>
      <c r="G69" s="215" t="s">
        <v>223</v>
      </c>
      <c r="H69" s="215" t="s">
        <v>217</v>
      </c>
      <c r="I69" s="214">
        <v>2761368</v>
      </c>
      <c r="J69" s="214">
        <v>0</v>
      </c>
      <c r="K69" s="214">
        <v>0</v>
      </c>
      <c r="L69" s="213">
        <v>0</v>
      </c>
    </row>
    <row r="70" spans="1:12" ht="24">
      <c r="A70" s="66"/>
      <c r="B70" s="212" t="s">
        <v>5</v>
      </c>
      <c r="C70" s="210" t="s">
        <v>32</v>
      </c>
      <c r="D70" s="211" t="s">
        <v>33</v>
      </c>
      <c r="E70" s="210"/>
      <c r="F70" s="210" t="s">
        <v>224</v>
      </c>
      <c r="G70" s="215" t="s">
        <v>223</v>
      </c>
      <c r="H70" s="215" t="s">
        <v>216</v>
      </c>
      <c r="I70" s="214">
        <v>2761368</v>
      </c>
      <c r="J70" s="214"/>
      <c r="K70" s="214"/>
      <c r="L70" s="213">
        <v>0</v>
      </c>
    </row>
    <row r="71" spans="1:12">
      <c r="A71" s="66"/>
      <c r="B71" s="212"/>
      <c r="C71" s="210"/>
      <c r="D71" s="211"/>
      <c r="E71" s="210"/>
      <c r="F71" s="210"/>
      <c r="G71" s="220" t="s">
        <v>215</v>
      </c>
      <c r="H71" s="219"/>
      <c r="I71" s="218"/>
      <c r="J71" s="218"/>
      <c r="K71" s="218"/>
      <c r="L71" s="217"/>
    </row>
    <row r="72" spans="1:12">
      <c r="A72" s="66"/>
      <c r="B72" s="212" t="s">
        <v>5</v>
      </c>
      <c r="C72" s="210" t="s">
        <v>32</v>
      </c>
      <c r="D72" s="211" t="s">
        <v>33</v>
      </c>
      <c r="E72" s="210"/>
      <c r="F72" s="210" t="s">
        <v>224</v>
      </c>
      <c r="G72" s="215" t="s">
        <v>223</v>
      </c>
      <c r="H72" s="216" t="s">
        <v>214</v>
      </c>
      <c r="I72" s="214">
        <v>2</v>
      </c>
      <c r="J72" s="214"/>
      <c r="K72" s="214"/>
      <c r="L72" s="213"/>
    </row>
    <row r="73" spans="1:12">
      <c r="A73" s="66"/>
      <c r="B73" s="212" t="s">
        <v>5</v>
      </c>
      <c r="C73" s="210" t="s">
        <v>32</v>
      </c>
      <c r="D73" s="211" t="s">
        <v>33</v>
      </c>
      <c r="E73" s="210"/>
      <c r="F73" s="210" t="s">
        <v>224</v>
      </c>
      <c r="G73" s="215" t="s">
        <v>223</v>
      </c>
      <c r="H73" s="215" t="s">
        <v>213</v>
      </c>
      <c r="I73" s="214">
        <v>2316000</v>
      </c>
      <c r="J73" s="214">
        <v>0</v>
      </c>
      <c r="K73" s="214">
        <v>0</v>
      </c>
      <c r="L73" s="213">
        <v>0</v>
      </c>
    </row>
    <row r="74" spans="1:12">
      <c r="A74" s="66"/>
      <c r="B74" s="212" t="s">
        <v>5</v>
      </c>
      <c r="C74" s="210" t="s">
        <v>32</v>
      </c>
      <c r="D74" s="211" t="s">
        <v>33</v>
      </c>
      <c r="E74" s="210"/>
      <c r="F74" s="210" t="s">
        <v>224</v>
      </c>
      <c r="G74" s="215" t="s">
        <v>223</v>
      </c>
      <c r="H74" s="215" t="s">
        <v>212</v>
      </c>
      <c r="I74" s="214">
        <v>1158000</v>
      </c>
      <c r="J74" s="214">
        <v>0</v>
      </c>
      <c r="K74" s="214">
        <v>0</v>
      </c>
      <c r="L74" s="213">
        <v>0</v>
      </c>
    </row>
    <row r="75" spans="1:12">
      <c r="A75" s="66"/>
      <c r="B75" s="212"/>
      <c r="C75" s="210"/>
      <c r="D75" s="211"/>
      <c r="E75" s="210"/>
      <c r="F75" s="210"/>
      <c r="G75" s="209" t="s">
        <v>211</v>
      </c>
      <c r="H75" s="208"/>
      <c r="I75" s="207"/>
      <c r="J75" s="207">
        <v>-1158000</v>
      </c>
      <c r="K75" s="207">
        <v>0</v>
      </c>
      <c r="L75" s="206">
        <v>0</v>
      </c>
    </row>
    <row r="76" spans="1:12">
      <c r="A76" s="66"/>
      <c r="B76" s="212" t="s">
        <v>5</v>
      </c>
      <c r="C76" s="210" t="s">
        <v>32</v>
      </c>
      <c r="D76" s="211" t="s">
        <v>33</v>
      </c>
      <c r="E76" s="210"/>
      <c r="F76" s="210" t="s">
        <v>132</v>
      </c>
      <c r="G76" s="215" t="s">
        <v>131</v>
      </c>
      <c r="H76" s="216" t="s">
        <v>222</v>
      </c>
      <c r="I76" s="214">
        <v>10</v>
      </c>
      <c r="J76" s="214">
        <v>20</v>
      </c>
      <c r="K76" s="214">
        <v>2</v>
      </c>
      <c r="L76" s="213">
        <v>15</v>
      </c>
    </row>
    <row r="77" spans="1:12">
      <c r="A77" s="66"/>
      <c r="B77" s="212" t="s">
        <v>5</v>
      </c>
      <c r="C77" s="210" t="s">
        <v>32</v>
      </c>
      <c r="D77" s="211" t="s">
        <v>33</v>
      </c>
      <c r="E77" s="210"/>
      <c r="F77" s="210" t="s">
        <v>132</v>
      </c>
      <c r="G77" s="215" t="s">
        <v>131</v>
      </c>
      <c r="H77" s="215" t="s">
        <v>221</v>
      </c>
      <c r="I77" s="214">
        <v>4300000</v>
      </c>
      <c r="J77" s="214">
        <v>989000</v>
      </c>
      <c r="K77" s="214">
        <v>4900000</v>
      </c>
      <c r="L77" s="213">
        <v>15228000</v>
      </c>
    </row>
    <row r="78" spans="1:12" ht="24">
      <c r="A78" s="66"/>
      <c r="B78" s="212" t="s">
        <v>5</v>
      </c>
      <c r="C78" s="210" t="s">
        <v>32</v>
      </c>
      <c r="D78" s="211" t="s">
        <v>33</v>
      </c>
      <c r="E78" s="210"/>
      <c r="F78" s="210" t="s">
        <v>132</v>
      </c>
      <c r="G78" s="215" t="s">
        <v>131</v>
      </c>
      <c r="H78" s="215" t="s">
        <v>220</v>
      </c>
      <c r="I78" s="214">
        <v>430000</v>
      </c>
      <c r="J78" s="214">
        <v>49450</v>
      </c>
      <c r="K78" s="214">
        <v>2450000</v>
      </c>
      <c r="L78" s="213">
        <v>1015200</v>
      </c>
    </row>
    <row r="79" spans="1:12">
      <c r="A79" s="66"/>
      <c r="B79" s="212"/>
      <c r="C79" s="210"/>
      <c r="D79" s="211"/>
      <c r="E79" s="210"/>
      <c r="F79" s="210"/>
      <c r="G79" s="220" t="s">
        <v>219</v>
      </c>
      <c r="H79" s="219"/>
      <c r="I79" s="218"/>
      <c r="J79" s="218">
        <v>-380550</v>
      </c>
      <c r="K79" s="218">
        <v>2400550</v>
      </c>
      <c r="L79" s="217">
        <v>-1434800</v>
      </c>
    </row>
    <row r="80" spans="1:12">
      <c r="A80" s="66"/>
      <c r="B80" s="212" t="s">
        <v>5</v>
      </c>
      <c r="C80" s="210" t="s">
        <v>32</v>
      </c>
      <c r="D80" s="211" t="s">
        <v>33</v>
      </c>
      <c r="E80" s="210"/>
      <c r="F80" s="210" t="s">
        <v>132</v>
      </c>
      <c r="G80" s="215" t="s">
        <v>131</v>
      </c>
      <c r="H80" s="216" t="s">
        <v>218</v>
      </c>
      <c r="I80" s="214">
        <v>10</v>
      </c>
      <c r="J80" s="214">
        <v>20</v>
      </c>
      <c r="K80" s="214">
        <v>2</v>
      </c>
      <c r="L80" s="213">
        <v>15</v>
      </c>
    </row>
    <row r="81" spans="1:12">
      <c r="A81" s="66"/>
      <c r="B81" s="212" t="s">
        <v>5</v>
      </c>
      <c r="C81" s="210" t="s">
        <v>32</v>
      </c>
      <c r="D81" s="211" t="s">
        <v>33</v>
      </c>
      <c r="E81" s="210"/>
      <c r="F81" s="210" t="s">
        <v>132</v>
      </c>
      <c r="G81" s="215" t="s">
        <v>131</v>
      </c>
      <c r="H81" s="215" t="s">
        <v>217</v>
      </c>
      <c r="I81" s="214">
        <v>4300000</v>
      </c>
      <c r="J81" s="214">
        <v>989000</v>
      </c>
      <c r="K81" s="214">
        <v>6100000</v>
      </c>
      <c r="L81" s="213">
        <v>10128000</v>
      </c>
    </row>
    <row r="82" spans="1:12" ht="24">
      <c r="A82" s="66"/>
      <c r="B82" s="212" t="s">
        <v>5</v>
      </c>
      <c r="C82" s="210" t="s">
        <v>32</v>
      </c>
      <c r="D82" s="211" t="s">
        <v>33</v>
      </c>
      <c r="E82" s="210"/>
      <c r="F82" s="210" t="s">
        <v>132</v>
      </c>
      <c r="G82" s="215" t="s">
        <v>131</v>
      </c>
      <c r="H82" s="215" t="s">
        <v>216</v>
      </c>
      <c r="I82" s="214">
        <v>430000</v>
      </c>
      <c r="J82" s="214">
        <v>49450</v>
      </c>
      <c r="K82" s="214">
        <v>3050000</v>
      </c>
      <c r="L82" s="213">
        <v>675200</v>
      </c>
    </row>
    <row r="83" spans="1:12">
      <c r="A83" s="66"/>
      <c r="B83" s="212"/>
      <c r="C83" s="210"/>
      <c r="D83" s="211"/>
      <c r="E83" s="210"/>
      <c r="F83" s="210"/>
      <c r="G83" s="220" t="s">
        <v>215</v>
      </c>
      <c r="H83" s="219"/>
      <c r="I83" s="218"/>
      <c r="J83" s="218">
        <v>-380550</v>
      </c>
      <c r="K83" s="218">
        <v>3000550</v>
      </c>
      <c r="L83" s="217">
        <f>L82-K82</f>
        <v>-2374800</v>
      </c>
    </row>
    <row r="84" spans="1:12">
      <c r="A84" s="66"/>
      <c r="B84" s="212" t="s">
        <v>5</v>
      </c>
      <c r="C84" s="210" t="s">
        <v>32</v>
      </c>
      <c r="D84" s="211" t="s">
        <v>33</v>
      </c>
      <c r="E84" s="210"/>
      <c r="F84" s="210" t="s">
        <v>132</v>
      </c>
      <c r="G84" s="215" t="s">
        <v>131</v>
      </c>
      <c r="H84" s="216" t="s">
        <v>214</v>
      </c>
      <c r="I84" s="214">
        <v>10</v>
      </c>
      <c r="J84" s="214">
        <v>20</v>
      </c>
      <c r="K84" s="214"/>
      <c r="L84" s="213">
        <v>15</v>
      </c>
    </row>
    <row r="85" spans="1:12">
      <c r="A85" s="66"/>
      <c r="B85" s="212" t="s">
        <v>5</v>
      </c>
      <c r="C85" s="210" t="s">
        <v>32</v>
      </c>
      <c r="D85" s="211" t="s">
        <v>33</v>
      </c>
      <c r="E85" s="210"/>
      <c r="F85" s="210" t="s">
        <v>132</v>
      </c>
      <c r="G85" s="215" t="s">
        <v>131</v>
      </c>
      <c r="H85" s="215" t="s">
        <v>213</v>
      </c>
      <c r="I85" s="214">
        <v>3587049.43</v>
      </c>
      <c r="J85" s="214">
        <v>967572</v>
      </c>
      <c r="K85" s="214">
        <v>0</v>
      </c>
      <c r="L85" s="213">
        <v>10121640</v>
      </c>
    </row>
    <row r="86" spans="1:12">
      <c r="A86" s="66"/>
      <c r="B86" s="212" t="s">
        <v>5</v>
      </c>
      <c r="C86" s="210" t="s">
        <v>32</v>
      </c>
      <c r="D86" s="211" t="s">
        <v>33</v>
      </c>
      <c r="E86" s="210"/>
      <c r="F86" s="210" t="s">
        <v>132</v>
      </c>
      <c r="G86" s="215" t="s">
        <v>131</v>
      </c>
      <c r="H86" s="215" t="s">
        <v>212</v>
      </c>
      <c r="I86" s="214">
        <v>358705</v>
      </c>
      <c r="J86" s="214">
        <v>48379</v>
      </c>
      <c r="K86" s="214">
        <v>0</v>
      </c>
      <c r="L86" s="213">
        <v>674776</v>
      </c>
    </row>
    <row r="87" spans="1:12">
      <c r="A87" s="66"/>
      <c r="B87" s="212"/>
      <c r="C87" s="210"/>
      <c r="D87" s="211"/>
      <c r="E87" s="210"/>
      <c r="F87" s="210"/>
      <c r="G87" s="209" t="s">
        <v>211</v>
      </c>
      <c r="H87" s="208"/>
      <c r="I87" s="207"/>
      <c r="J87" s="207">
        <v>-310326</v>
      </c>
      <c r="K87" s="207">
        <v>-48379</v>
      </c>
      <c r="L87" s="206">
        <f>L86-K86</f>
        <v>674776</v>
      </c>
    </row>
    <row r="88" spans="1:12">
      <c r="A88" s="66"/>
      <c r="B88" s="212" t="s">
        <v>5</v>
      </c>
      <c r="C88" s="210" t="s">
        <v>32</v>
      </c>
      <c r="D88" s="211" t="s">
        <v>33</v>
      </c>
      <c r="E88" s="210"/>
      <c r="F88" s="210" t="s">
        <v>130</v>
      </c>
      <c r="G88" s="215" t="s">
        <v>129</v>
      </c>
      <c r="H88" s="216" t="s">
        <v>222</v>
      </c>
      <c r="I88" s="214">
        <v>1</v>
      </c>
      <c r="J88" s="214">
        <v>0</v>
      </c>
      <c r="K88" s="214">
        <v>44</v>
      </c>
      <c r="L88" s="213">
        <v>167</v>
      </c>
    </row>
    <row r="89" spans="1:12">
      <c r="A89" s="66"/>
      <c r="B89" s="212" t="s">
        <v>5</v>
      </c>
      <c r="C89" s="210" t="s">
        <v>32</v>
      </c>
      <c r="D89" s="211" t="s">
        <v>33</v>
      </c>
      <c r="E89" s="210"/>
      <c r="F89" s="210" t="s">
        <v>130</v>
      </c>
      <c r="G89" s="215" t="s">
        <v>129</v>
      </c>
      <c r="H89" s="215" t="s">
        <v>221</v>
      </c>
      <c r="I89" s="214">
        <v>500000</v>
      </c>
      <c r="J89" s="214">
        <v>0</v>
      </c>
      <c r="K89" s="214">
        <v>600000</v>
      </c>
      <c r="L89" s="213">
        <v>2172000</v>
      </c>
    </row>
    <row r="90" spans="1:12" ht="24">
      <c r="A90" s="66"/>
      <c r="B90" s="212" t="s">
        <v>5</v>
      </c>
      <c r="C90" s="210" t="s">
        <v>32</v>
      </c>
      <c r="D90" s="211" t="s">
        <v>33</v>
      </c>
      <c r="E90" s="210"/>
      <c r="F90" s="210" t="s">
        <v>130</v>
      </c>
      <c r="G90" s="215" t="s">
        <v>129</v>
      </c>
      <c r="H90" s="215" t="s">
        <v>220</v>
      </c>
      <c r="I90" s="214">
        <v>500000</v>
      </c>
      <c r="J90" s="214"/>
      <c r="K90" s="214">
        <v>13636</v>
      </c>
      <c r="L90" s="213">
        <v>13005</v>
      </c>
    </row>
    <row r="91" spans="1:12">
      <c r="A91" s="66"/>
      <c r="B91" s="212"/>
      <c r="C91" s="210"/>
      <c r="D91" s="211"/>
      <c r="E91" s="210"/>
      <c r="F91" s="210"/>
      <c r="G91" s="220" t="s">
        <v>219</v>
      </c>
      <c r="H91" s="219"/>
      <c r="I91" s="218"/>
      <c r="J91" s="218"/>
      <c r="K91" s="218"/>
      <c r="L91" s="217">
        <v>-630</v>
      </c>
    </row>
    <row r="92" spans="1:12">
      <c r="A92" s="66"/>
      <c r="B92" s="212" t="s">
        <v>5</v>
      </c>
      <c r="C92" s="210" t="s">
        <v>32</v>
      </c>
      <c r="D92" s="211" t="s">
        <v>33</v>
      </c>
      <c r="E92" s="210"/>
      <c r="F92" s="210" t="s">
        <v>130</v>
      </c>
      <c r="G92" s="215" t="s">
        <v>129</v>
      </c>
      <c r="H92" s="216" t="s">
        <v>218</v>
      </c>
      <c r="I92" s="214">
        <v>1</v>
      </c>
      <c r="J92" s="214">
        <v>0</v>
      </c>
      <c r="K92" s="214">
        <v>44</v>
      </c>
      <c r="L92" s="213">
        <v>0</v>
      </c>
    </row>
    <row r="93" spans="1:12">
      <c r="A93" s="66"/>
      <c r="B93" s="212" t="s">
        <v>5</v>
      </c>
      <c r="C93" s="210" t="s">
        <v>32</v>
      </c>
      <c r="D93" s="211" t="s">
        <v>33</v>
      </c>
      <c r="E93" s="210"/>
      <c r="F93" s="210" t="s">
        <v>130</v>
      </c>
      <c r="G93" s="215" t="s">
        <v>129</v>
      </c>
      <c r="H93" s="215" t="s">
        <v>217</v>
      </c>
      <c r="I93" s="214">
        <v>500000</v>
      </c>
      <c r="J93" s="214">
        <v>1200000</v>
      </c>
      <c r="K93" s="214">
        <v>600000</v>
      </c>
      <c r="L93" s="213">
        <v>0</v>
      </c>
    </row>
    <row r="94" spans="1:12" ht="24">
      <c r="A94" s="66"/>
      <c r="B94" s="212" t="s">
        <v>5</v>
      </c>
      <c r="C94" s="210" t="s">
        <v>32</v>
      </c>
      <c r="D94" s="211" t="s">
        <v>33</v>
      </c>
      <c r="E94" s="210"/>
      <c r="F94" s="210" t="s">
        <v>130</v>
      </c>
      <c r="G94" s="215" t="s">
        <v>129</v>
      </c>
      <c r="H94" s="215" t="s">
        <v>216</v>
      </c>
      <c r="I94" s="214">
        <v>500000</v>
      </c>
      <c r="J94" s="214"/>
      <c r="K94" s="214">
        <v>13636</v>
      </c>
      <c r="L94" s="213">
        <v>0</v>
      </c>
    </row>
    <row r="95" spans="1:12">
      <c r="A95" s="66"/>
      <c r="B95" s="212"/>
      <c r="C95" s="210"/>
      <c r="D95" s="211"/>
      <c r="E95" s="210"/>
      <c r="F95" s="210"/>
      <c r="G95" s="220" t="s">
        <v>215</v>
      </c>
      <c r="H95" s="219"/>
      <c r="I95" s="218"/>
      <c r="J95" s="218"/>
      <c r="K95" s="218"/>
      <c r="L95" s="217">
        <f>L94-K94</f>
        <v>-13636</v>
      </c>
    </row>
    <row r="96" spans="1:12">
      <c r="A96" s="66"/>
      <c r="B96" s="212" t="s">
        <v>5</v>
      </c>
      <c r="C96" s="210" t="s">
        <v>32</v>
      </c>
      <c r="D96" s="211" t="s">
        <v>33</v>
      </c>
      <c r="E96" s="210"/>
      <c r="F96" s="210" t="s">
        <v>130</v>
      </c>
      <c r="G96" s="215" t="s">
        <v>129</v>
      </c>
      <c r="H96" s="216" t="s">
        <v>214</v>
      </c>
      <c r="I96" s="214">
        <v>5</v>
      </c>
      <c r="J96" s="214">
        <v>20</v>
      </c>
      <c r="K96" s="214"/>
      <c r="L96" s="213"/>
    </row>
    <row r="97" spans="1:12">
      <c r="A97" s="66"/>
      <c r="B97" s="212" t="s">
        <v>5</v>
      </c>
      <c r="C97" s="210" t="s">
        <v>32</v>
      </c>
      <c r="D97" s="211" t="s">
        <v>33</v>
      </c>
      <c r="E97" s="210"/>
      <c r="F97" s="210" t="s">
        <v>130</v>
      </c>
      <c r="G97" s="215" t="s">
        <v>129</v>
      </c>
      <c r="H97" s="215" t="s">
        <v>213</v>
      </c>
      <c r="I97" s="214">
        <v>64800</v>
      </c>
      <c r="J97" s="214">
        <v>931980</v>
      </c>
      <c r="K97" s="214">
        <v>0</v>
      </c>
      <c r="L97" s="213">
        <v>0</v>
      </c>
    </row>
    <row r="98" spans="1:12">
      <c r="A98" s="66"/>
      <c r="B98" s="212" t="s">
        <v>5</v>
      </c>
      <c r="C98" s="210" t="s">
        <v>32</v>
      </c>
      <c r="D98" s="211" t="s">
        <v>33</v>
      </c>
      <c r="E98" s="210"/>
      <c r="F98" s="210" t="s">
        <v>130</v>
      </c>
      <c r="G98" s="215" t="s">
        <v>129</v>
      </c>
      <c r="H98" s="215" t="s">
        <v>212</v>
      </c>
      <c r="I98" s="214">
        <v>12960</v>
      </c>
      <c r="J98" s="214">
        <v>46599</v>
      </c>
      <c r="K98" s="214">
        <v>0</v>
      </c>
      <c r="L98" s="213">
        <v>0</v>
      </c>
    </row>
    <row r="99" spans="1:12">
      <c r="A99" s="66"/>
      <c r="B99" s="212"/>
      <c r="C99" s="210"/>
      <c r="D99" s="211"/>
      <c r="E99" s="210"/>
      <c r="F99" s="210"/>
      <c r="G99" s="209" t="s">
        <v>211</v>
      </c>
      <c r="H99" s="208"/>
      <c r="I99" s="207"/>
      <c r="J99" s="207">
        <v>33639</v>
      </c>
      <c r="K99" s="207">
        <v>-46599</v>
      </c>
      <c r="L99" s="206">
        <v>0</v>
      </c>
    </row>
    <row r="100" spans="1:12">
      <c r="A100" s="66"/>
      <c r="B100" s="212" t="s">
        <v>5</v>
      </c>
      <c r="C100" s="210" t="s">
        <v>32</v>
      </c>
      <c r="D100" s="211" t="s">
        <v>33</v>
      </c>
      <c r="E100" s="210"/>
      <c r="F100" s="210" t="s">
        <v>128</v>
      </c>
      <c r="G100" s="215" t="s">
        <v>127</v>
      </c>
      <c r="H100" s="216" t="s">
        <v>222</v>
      </c>
      <c r="I100" s="214">
        <v>300</v>
      </c>
      <c r="J100" s="214">
        <v>0</v>
      </c>
      <c r="K100" s="214">
        <v>10</v>
      </c>
      <c r="L100" s="213">
        <v>10</v>
      </c>
    </row>
    <row r="101" spans="1:12">
      <c r="A101" s="66"/>
      <c r="B101" s="212" t="s">
        <v>5</v>
      </c>
      <c r="C101" s="210" t="s">
        <v>32</v>
      </c>
      <c r="D101" s="211" t="s">
        <v>33</v>
      </c>
      <c r="E101" s="210"/>
      <c r="F101" s="210" t="s">
        <v>128</v>
      </c>
      <c r="G101" s="215" t="s">
        <v>127</v>
      </c>
      <c r="H101" s="215" t="s">
        <v>221</v>
      </c>
      <c r="I101" s="214">
        <v>200000</v>
      </c>
      <c r="J101" s="214">
        <v>0</v>
      </c>
      <c r="K101" s="214">
        <v>100000</v>
      </c>
      <c r="L101" s="213">
        <v>100000</v>
      </c>
    </row>
    <row r="102" spans="1:12" ht="24">
      <c r="A102" s="66"/>
      <c r="B102" s="212" t="s">
        <v>5</v>
      </c>
      <c r="C102" s="210" t="s">
        <v>32</v>
      </c>
      <c r="D102" s="211" t="s">
        <v>33</v>
      </c>
      <c r="E102" s="210"/>
      <c r="F102" s="210" t="s">
        <v>128</v>
      </c>
      <c r="G102" s="215" t="s">
        <v>127</v>
      </c>
      <c r="H102" s="215" t="s">
        <v>220</v>
      </c>
      <c r="I102" s="214">
        <v>667</v>
      </c>
      <c r="J102" s="214"/>
      <c r="K102" s="214">
        <v>10000</v>
      </c>
      <c r="L102" s="213">
        <v>100000</v>
      </c>
    </row>
    <row r="103" spans="1:12">
      <c r="A103" s="66"/>
      <c r="B103" s="212"/>
      <c r="C103" s="210"/>
      <c r="D103" s="211"/>
      <c r="E103" s="210"/>
      <c r="F103" s="210"/>
      <c r="G103" s="220" t="s">
        <v>219</v>
      </c>
      <c r="H103" s="219"/>
      <c r="I103" s="218"/>
      <c r="J103" s="218"/>
      <c r="K103" s="218"/>
      <c r="L103" s="217">
        <v>90000</v>
      </c>
    </row>
    <row r="104" spans="1:12">
      <c r="A104" s="66"/>
      <c r="B104" s="212" t="s">
        <v>5</v>
      </c>
      <c r="C104" s="210" t="s">
        <v>32</v>
      </c>
      <c r="D104" s="211" t="s">
        <v>33</v>
      </c>
      <c r="E104" s="210"/>
      <c r="F104" s="210" t="s">
        <v>128</v>
      </c>
      <c r="G104" s="215" t="s">
        <v>127</v>
      </c>
      <c r="H104" s="216" t="s">
        <v>218</v>
      </c>
      <c r="I104" s="214">
        <v>300</v>
      </c>
      <c r="J104" s="214">
        <v>0</v>
      </c>
      <c r="K104" s="214">
        <v>10</v>
      </c>
      <c r="L104" s="213">
        <v>10</v>
      </c>
    </row>
    <row r="105" spans="1:12">
      <c r="A105" s="66"/>
      <c r="B105" s="212" t="s">
        <v>5</v>
      </c>
      <c r="C105" s="210" t="s">
        <v>32</v>
      </c>
      <c r="D105" s="211" t="s">
        <v>33</v>
      </c>
      <c r="E105" s="210"/>
      <c r="F105" s="210" t="s">
        <v>128</v>
      </c>
      <c r="G105" s="215" t="s">
        <v>127</v>
      </c>
      <c r="H105" s="215" t="s">
        <v>217</v>
      </c>
      <c r="I105" s="214">
        <v>200000</v>
      </c>
      <c r="J105" s="214">
        <v>120000</v>
      </c>
      <c r="K105" s="214">
        <v>100000</v>
      </c>
      <c r="L105" s="213">
        <v>100000</v>
      </c>
    </row>
    <row r="106" spans="1:12" ht="24">
      <c r="A106" s="66"/>
      <c r="B106" s="212" t="s">
        <v>5</v>
      </c>
      <c r="C106" s="210" t="s">
        <v>32</v>
      </c>
      <c r="D106" s="211" t="s">
        <v>33</v>
      </c>
      <c r="E106" s="210"/>
      <c r="F106" s="210" t="s">
        <v>128</v>
      </c>
      <c r="G106" s="215" t="s">
        <v>127</v>
      </c>
      <c r="H106" s="215" t="s">
        <v>216</v>
      </c>
      <c r="I106" s="214">
        <v>667</v>
      </c>
      <c r="J106" s="214"/>
      <c r="K106" s="214">
        <v>10000</v>
      </c>
      <c r="L106" s="213">
        <v>100000</v>
      </c>
    </row>
    <row r="107" spans="1:12">
      <c r="A107" s="66"/>
      <c r="B107" s="212"/>
      <c r="C107" s="210"/>
      <c r="D107" s="211"/>
      <c r="E107" s="210"/>
      <c r="F107" s="210"/>
      <c r="G107" s="220" t="s">
        <v>215</v>
      </c>
      <c r="H107" s="219"/>
      <c r="I107" s="218"/>
      <c r="J107" s="218"/>
      <c r="K107" s="218"/>
      <c r="L107" s="217">
        <v>90000</v>
      </c>
    </row>
    <row r="108" spans="1:12">
      <c r="A108" s="66"/>
      <c r="B108" s="212" t="s">
        <v>5</v>
      </c>
      <c r="C108" s="210" t="s">
        <v>32</v>
      </c>
      <c r="D108" s="211" t="s">
        <v>33</v>
      </c>
      <c r="E108" s="210"/>
      <c r="F108" s="210" t="s">
        <v>128</v>
      </c>
      <c r="G108" s="215" t="s">
        <v>127</v>
      </c>
      <c r="H108" s="216" t="s">
        <v>214</v>
      </c>
      <c r="I108" s="214">
        <v>13</v>
      </c>
      <c r="J108" s="214">
        <v>52</v>
      </c>
      <c r="K108" s="214">
        <v>10</v>
      </c>
      <c r="L108" s="213"/>
    </row>
    <row r="109" spans="1:12">
      <c r="A109" s="66"/>
      <c r="B109" s="212" t="s">
        <v>5</v>
      </c>
      <c r="C109" s="210" t="s">
        <v>32</v>
      </c>
      <c r="D109" s="211" t="s">
        <v>33</v>
      </c>
      <c r="E109" s="210"/>
      <c r="F109" s="210" t="s">
        <v>128</v>
      </c>
      <c r="G109" s="215" t="s">
        <v>127</v>
      </c>
      <c r="H109" s="215" t="s">
        <v>213</v>
      </c>
      <c r="I109" s="214">
        <v>99370</v>
      </c>
      <c r="J109" s="214">
        <v>96250</v>
      </c>
      <c r="K109" s="214">
        <v>87100</v>
      </c>
      <c r="L109" s="213">
        <v>0</v>
      </c>
    </row>
    <row r="110" spans="1:12">
      <c r="A110" s="66"/>
      <c r="B110" s="212" t="s">
        <v>5</v>
      </c>
      <c r="C110" s="210" t="s">
        <v>32</v>
      </c>
      <c r="D110" s="211" t="s">
        <v>33</v>
      </c>
      <c r="E110" s="210"/>
      <c r="F110" s="210" t="s">
        <v>128</v>
      </c>
      <c r="G110" s="215" t="s">
        <v>127</v>
      </c>
      <c r="H110" s="215" t="s">
        <v>212</v>
      </c>
      <c r="I110" s="214">
        <v>7644</v>
      </c>
      <c r="J110" s="214">
        <v>1851</v>
      </c>
      <c r="K110" s="214">
        <v>8710</v>
      </c>
      <c r="L110" s="213">
        <v>0</v>
      </c>
    </row>
    <row r="111" spans="1:12">
      <c r="A111" s="66"/>
      <c r="B111" s="212"/>
      <c r="C111" s="210"/>
      <c r="D111" s="211"/>
      <c r="E111" s="210"/>
      <c r="F111" s="210"/>
      <c r="G111" s="209" t="s">
        <v>211</v>
      </c>
      <c r="H111" s="208"/>
      <c r="I111" s="207"/>
      <c r="J111" s="207">
        <v>-5793</v>
      </c>
      <c r="K111" s="207">
        <v>6859</v>
      </c>
      <c r="L111" s="206">
        <v>-8710</v>
      </c>
    </row>
    <row r="112" spans="1:12">
      <c r="A112" s="67"/>
      <c r="B112" s="67"/>
      <c r="C112" s="67"/>
      <c r="D112" s="66"/>
      <c r="E112" s="66"/>
      <c r="F112" s="66"/>
      <c r="G112" s="66"/>
      <c r="H112" s="66"/>
      <c r="I112" s="66"/>
      <c r="J112" s="66"/>
      <c r="K112" s="66"/>
      <c r="L112" s="66"/>
    </row>
    <row r="113" spans="1:12">
      <c r="A113" s="66"/>
      <c r="B113" s="66"/>
      <c r="C113" s="66"/>
      <c r="D113" s="70" t="s">
        <v>72</v>
      </c>
      <c r="E113" s="69" t="s">
        <v>65</v>
      </c>
      <c r="F113" s="68" t="s">
        <v>69</v>
      </c>
      <c r="G113" s="68"/>
      <c r="H113" s="70" t="s">
        <v>68</v>
      </c>
      <c r="I113" s="69" t="s">
        <v>65</v>
      </c>
      <c r="J113" s="68" t="s">
        <v>69</v>
      </c>
      <c r="K113" s="68"/>
      <c r="L113" s="66"/>
    </row>
    <row r="114" spans="1:12">
      <c r="A114" s="66"/>
      <c r="B114" s="66"/>
      <c r="C114" s="66"/>
      <c r="D114" s="70"/>
      <c r="E114" s="69" t="s">
        <v>66</v>
      </c>
      <c r="F114" s="68"/>
      <c r="G114" s="68"/>
      <c r="H114" s="70"/>
      <c r="I114" s="69" t="s">
        <v>66</v>
      </c>
      <c r="J114" s="68"/>
      <c r="K114" s="68"/>
      <c r="L114" s="66"/>
    </row>
    <row r="115" spans="1:12">
      <c r="A115" s="66"/>
      <c r="B115" s="66"/>
      <c r="C115" s="66"/>
      <c r="D115" s="70"/>
      <c r="E115" s="69" t="s">
        <v>67</v>
      </c>
      <c r="F115" s="68" t="s">
        <v>71</v>
      </c>
      <c r="G115" s="68"/>
      <c r="H115" s="70"/>
      <c r="I115" s="69" t="s">
        <v>67</v>
      </c>
      <c r="J115" s="68" t="s">
        <v>71</v>
      </c>
      <c r="K115" s="68"/>
      <c r="L115" s="66"/>
    </row>
    <row r="116" spans="1:12">
      <c r="A116" s="66"/>
      <c r="B116" s="67"/>
      <c r="C116" s="67"/>
      <c r="D116" s="66"/>
      <c r="E116" s="66"/>
      <c r="F116" s="66"/>
      <c r="G116" s="66"/>
      <c r="H116" s="66"/>
      <c r="I116" s="66"/>
      <c r="J116" s="66"/>
      <c r="K116" s="66"/>
      <c r="L116" s="66"/>
    </row>
  </sheetData>
  <mergeCells count="11">
    <mergeCell ref="J115:K115"/>
    <mergeCell ref="B116:C116"/>
    <mergeCell ref="B2:L2"/>
    <mergeCell ref="A112:C112"/>
    <mergeCell ref="D113:D115"/>
    <mergeCell ref="F113:G113"/>
    <mergeCell ref="H113:H115"/>
    <mergeCell ref="J113:K113"/>
    <mergeCell ref="F114:G114"/>
    <mergeCell ref="J114:K114"/>
    <mergeCell ref="F115:G115"/>
  </mergeCells>
  <pageMargins left="0" right="0" top="0" bottom="0" header="0" footer="0"/>
  <pageSetup scale="8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37B6F-8D9A-45E5-8566-39073B90E4FB}">
  <sheetPr>
    <outlinePr summaryBelow="0"/>
  </sheetPr>
  <dimension ref="A1:J54"/>
  <sheetViews>
    <sheetView tabSelected="1" topLeftCell="A6" workbookViewId="0">
      <selection activeCell="M23" sqref="M23"/>
    </sheetView>
  </sheetViews>
  <sheetFormatPr defaultRowHeight="15"/>
  <cols>
    <col min="1" max="1" width="17.85546875" style="65" customWidth="1"/>
    <col min="2" max="2" width="49" style="65" customWidth="1"/>
    <col min="3" max="3" width="8.5703125" style="65" customWidth="1"/>
    <col min="4" max="4" width="10.140625" style="65" customWidth="1"/>
    <col min="5" max="5" width="12.42578125" style="65" customWidth="1"/>
    <col min="6" max="7" width="13.28515625" style="65" customWidth="1"/>
    <col min="8" max="8" width="16.7109375" style="65" customWidth="1"/>
    <col min="9" max="9" width="13.28515625" style="65" customWidth="1"/>
    <col min="10" max="10" width="11" style="65" customWidth="1"/>
    <col min="11" max="16384" width="9.140625" style="65"/>
  </cols>
  <sheetData>
    <row r="1" spans="1:10">
      <c r="A1" s="272"/>
      <c r="B1" s="66"/>
      <c r="C1" s="66"/>
      <c r="D1" s="66"/>
      <c r="E1" s="66"/>
      <c r="F1" s="66"/>
      <c r="G1" s="66"/>
      <c r="H1" s="66"/>
      <c r="I1" s="66"/>
      <c r="J1" s="66"/>
    </row>
    <row r="2" spans="1:10" ht="17.25">
      <c r="A2" s="271" t="s">
        <v>287</v>
      </c>
      <c r="B2" s="271"/>
      <c r="C2" s="271"/>
      <c r="D2" s="271"/>
      <c r="E2" s="271"/>
      <c r="F2" s="271"/>
      <c r="G2" s="271"/>
      <c r="H2" s="271"/>
      <c r="I2" s="271"/>
      <c r="J2" s="271"/>
    </row>
    <row r="3" spans="1:10" ht="18" thickBot="1">
      <c r="A3" s="270" t="s">
        <v>70</v>
      </c>
      <c r="B3" s="270"/>
      <c r="C3" s="270"/>
      <c r="D3" s="270"/>
      <c r="E3" s="270"/>
      <c r="F3" s="66"/>
      <c r="G3" s="66"/>
      <c r="H3" s="66"/>
      <c r="I3" s="66"/>
      <c r="J3" s="66"/>
    </row>
    <row r="4" spans="1:10">
      <c r="A4" s="269" t="s">
        <v>2</v>
      </c>
      <c r="B4" s="268" t="s">
        <v>3</v>
      </c>
      <c r="C4" s="268"/>
      <c r="D4" s="267" t="s">
        <v>286</v>
      </c>
      <c r="E4" s="267"/>
      <c r="F4" s="266" t="s">
        <v>5</v>
      </c>
      <c r="G4" s="266"/>
      <c r="H4" s="266"/>
      <c r="I4" s="266"/>
      <c r="J4" s="266"/>
    </row>
    <row r="5" spans="1:10" ht="15.75" thickBot="1">
      <c r="A5" s="265" t="s">
        <v>285</v>
      </c>
      <c r="B5" s="264" t="s">
        <v>33</v>
      </c>
      <c r="C5" s="264"/>
      <c r="D5" s="263" t="s">
        <v>30</v>
      </c>
      <c r="E5" s="263"/>
      <c r="F5" s="262" t="s">
        <v>32</v>
      </c>
      <c r="G5" s="262"/>
      <c r="H5" s="262"/>
      <c r="I5" s="262"/>
      <c r="J5" s="262"/>
    </row>
    <row r="6" spans="1:10" ht="51.75">
      <c r="A6" s="261" t="s">
        <v>284</v>
      </c>
      <c r="B6" s="249" t="s">
        <v>283</v>
      </c>
      <c r="C6" s="249"/>
      <c r="D6" s="249"/>
      <c r="E6" s="249"/>
      <c r="F6" s="249"/>
      <c r="G6" s="249"/>
      <c r="H6" s="249"/>
      <c r="I6" s="249"/>
      <c r="J6" s="249"/>
    </row>
    <row r="7" spans="1:10" ht="17.25">
      <c r="A7" s="251" t="s">
        <v>282</v>
      </c>
      <c r="B7" s="251"/>
      <c r="C7" s="260" t="s">
        <v>281</v>
      </c>
      <c r="D7" s="260"/>
      <c r="E7" s="260"/>
      <c r="F7" s="260"/>
      <c r="G7" s="260"/>
      <c r="H7" s="260"/>
      <c r="I7" s="260"/>
      <c r="J7" s="260"/>
    </row>
    <row r="8" spans="1:10" ht="42.75" customHeight="1">
      <c r="A8" s="241" t="s">
        <v>280</v>
      </c>
      <c r="B8" s="240" t="s">
        <v>279</v>
      </c>
      <c r="C8" s="258" t="s">
        <v>278</v>
      </c>
      <c r="D8" s="258" t="s">
        <v>277</v>
      </c>
      <c r="E8" s="258" t="s">
        <v>276</v>
      </c>
      <c r="F8" s="259" t="s">
        <v>275</v>
      </c>
      <c r="G8" s="259" t="s">
        <v>274</v>
      </c>
      <c r="H8" s="259" t="s">
        <v>273</v>
      </c>
      <c r="I8" s="258" t="s">
        <v>272</v>
      </c>
      <c r="J8" s="257" t="s">
        <v>271</v>
      </c>
    </row>
    <row r="9" spans="1:10" ht="18">
      <c r="A9" s="256"/>
      <c r="B9" s="255" t="s">
        <v>270</v>
      </c>
      <c r="C9" s="254"/>
      <c r="D9" s="253"/>
      <c r="E9" s="246" t="s">
        <v>253</v>
      </c>
      <c r="F9" s="245" t="s">
        <v>255</v>
      </c>
      <c r="G9" s="245" t="s">
        <v>255</v>
      </c>
      <c r="H9" s="245" t="s">
        <v>255</v>
      </c>
      <c r="I9" s="245" t="s">
        <v>64</v>
      </c>
      <c r="J9" s="244"/>
    </row>
    <row r="10" spans="1:10">
      <c r="A10" s="256"/>
      <c r="B10" s="255" t="s">
        <v>269</v>
      </c>
      <c r="C10" s="254"/>
      <c r="D10" s="253"/>
      <c r="E10" s="246" t="s">
        <v>253</v>
      </c>
      <c r="F10" s="245" t="s">
        <v>268</v>
      </c>
      <c r="G10" s="245" t="s">
        <v>268</v>
      </c>
      <c r="H10" s="245" t="s">
        <v>268</v>
      </c>
      <c r="I10" s="245" t="s">
        <v>64</v>
      </c>
      <c r="J10" s="244"/>
    </row>
    <row r="11" spans="1:10" ht="17.25">
      <c r="A11" s="251" t="s">
        <v>247</v>
      </c>
      <c r="B11" s="251"/>
      <c r="C11" s="239"/>
      <c r="D11" s="239"/>
      <c r="E11" s="239"/>
      <c r="F11" s="239"/>
      <c r="G11" s="239"/>
      <c r="H11" s="239"/>
      <c r="I11" s="239"/>
      <c r="J11" s="239"/>
    </row>
    <row r="12" spans="1:10" ht="17.25">
      <c r="A12" s="250" t="s">
        <v>246</v>
      </c>
      <c r="B12" s="249" t="s">
        <v>267</v>
      </c>
      <c r="C12" s="249"/>
      <c r="D12" s="249"/>
      <c r="E12" s="249"/>
      <c r="F12" s="249"/>
      <c r="G12" s="249"/>
      <c r="H12" s="249"/>
      <c r="I12" s="249"/>
      <c r="J12" s="249"/>
    </row>
    <row r="13" spans="1:10">
      <c r="A13" s="248"/>
      <c r="B13" s="247" t="s">
        <v>266</v>
      </c>
      <c r="C13" s="245"/>
      <c r="D13" s="245"/>
      <c r="E13" s="246" t="s">
        <v>253</v>
      </c>
      <c r="F13" s="245" t="s">
        <v>64</v>
      </c>
      <c r="G13" s="245" t="s">
        <v>64</v>
      </c>
      <c r="H13" s="245" t="s">
        <v>64</v>
      </c>
      <c r="I13" s="245" t="s">
        <v>64</v>
      </c>
      <c r="J13" s="244"/>
    </row>
    <row r="14" spans="1:10">
      <c r="A14" s="248"/>
      <c r="B14" s="247" t="s">
        <v>265</v>
      </c>
      <c r="C14" s="245"/>
      <c r="D14" s="245"/>
      <c r="E14" s="246" t="s">
        <v>253</v>
      </c>
      <c r="F14" s="245" t="s">
        <v>264</v>
      </c>
      <c r="G14" s="245" t="s">
        <v>264</v>
      </c>
      <c r="H14" s="245" t="s">
        <v>264</v>
      </c>
      <c r="I14" s="245" t="s">
        <v>64</v>
      </c>
      <c r="J14" s="244"/>
    </row>
    <row r="15" spans="1:10">
      <c r="A15" s="248"/>
      <c r="B15" s="247" t="s">
        <v>263</v>
      </c>
      <c r="C15" s="245" t="s">
        <v>251</v>
      </c>
      <c r="D15" s="245"/>
      <c r="E15" s="246" t="s">
        <v>243</v>
      </c>
      <c r="F15" s="245" t="s">
        <v>262</v>
      </c>
      <c r="G15" s="245" t="s">
        <v>262</v>
      </c>
      <c r="H15" s="245" t="s">
        <v>262</v>
      </c>
      <c r="I15" s="245" t="s">
        <v>64</v>
      </c>
      <c r="J15" s="244"/>
    </row>
    <row r="16" spans="1:10">
      <c r="A16" s="248"/>
      <c r="B16" s="247" t="s">
        <v>261</v>
      </c>
      <c r="C16" s="245"/>
      <c r="D16" s="245"/>
      <c r="E16" s="246" t="s">
        <v>243</v>
      </c>
      <c r="F16" s="245" t="s">
        <v>260</v>
      </c>
      <c r="G16" s="245" t="s">
        <v>260</v>
      </c>
      <c r="H16" s="245" t="s">
        <v>260</v>
      </c>
      <c r="I16" s="245" t="s">
        <v>64</v>
      </c>
      <c r="J16" s="244"/>
    </row>
    <row r="17" spans="1:10" ht="17.25">
      <c r="A17" s="243" t="s">
        <v>237</v>
      </c>
      <c r="B17" s="243"/>
      <c r="C17" s="242"/>
      <c r="D17" s="242"/>
      <c r="E17" s="242"/>
      <c r="F17" s="242"/>
      <c r="G17" s="242"/>
      <c r="H17" s="242"/>
      <c r="I17" s="242"/>
      <c r="J17" s="242"/>
    </row>
    <row r="18" spans="1:10">
      <c r="A18" s="241" t="s">
        <v>236</v>
      </c>
      <c r="B18" s="240" t="s">
        <v>235</v>
      </c>
      <c r="C18" s="239"/>
      <c r="D18" s="239"/>
      <c r="E18" s="239"/>
      <c r="F18" s="239"/>
      <c r="G18" s="239"/>
      <c r="H18" s="239"/>
      <c r="I18" s="239"/>
      <c r="J18" s="239"/>
    </row>
    <row r="19" spans="1:10">
      <c r="A19" s="238" t="s">
        <v>143</v>
      </c>
      <c r="B19" s="237" t="s">
        <v>142</v>
      </c>
      <c r="C19" s="236"/>
      <c r="D19" s="235" t="s">
        <v>175</v>
      </c>
      <c r="E19" s="234">
        <v>296</v>
      </c>
      <c r="F19" s="252">
        <v>294</v>
      </c>
      <c r="G19" s="252">
        <v>239</v>
      </c>
      <c r="H19" s="252">
        <v>233</v>
      </c>
      <c r="I19" s="252">
        <f>G19-H19</f>
        <v>6</v>
      </c>
      <c r="J19" s="232">
        <f>H19/G19*100</f>
        <v>97.489539748953973</v>
      </c>
    </row>
    <row r="20" spans="1:10">
      <c r="A20" s="238"/>
      <c r="B20" s="237"/>
      <c r="C20" s="236"/>
      <c r="D20" s="235" t="s">
        <v>233</v>
      </c>
      <c r="E20" s="234">
        <v>447091841</v>
      </c>
      <c r="F20" s="233">
        <v>434025000</v>
      </c>
      <c r="G20" s="233">
        <v>409225000</v>
      </c>
      <c r="H20" s="233">
        <v>397398304</v>
      </c>
      <c r="I20" s="233">
        <f>G20-H20</f>
        <v>11826696</v>
      </c>
      <c r="J20" s="232">
        <f>H20/G20*100</f>
        <v>97.109977151933535</v>
      </c>
    </row>
    <row r="21" spans="1:10">
      <c r="A21" s="238" t="s">
        <v>132</v>
      </c>
      <c r="B21" s="237" t="s">
        <v>259</v>
      </c>
      <c r="C21" s="236"/>
      <c r="D21" s="235" t="s">
        <v>171</v>
      </c>
      <c r="E21" s="234"/>
      <c r="F21" s="233">
        <v>15</v>
      </c>
      <c r="G21" s="233">
        <v>15</v>
      </c>
      <c r="H21" s="233">
        <v>15</v>
      </c>
      <c r="I21" s="233">
        <f>G21-H21</f>
        <v>0</v>
      </c>
      <c r="J21" s="232">
        <f>H21/G21*100</f>
        <v>100</v>
      </c>
    </row>
    <row r="22" spans="1:10">
      <c r="A22" s="238"/>
      <c r="B22" s="237"/>
      <c r="C22" s="236"/>
      <c r="D22" s="235" t="s">
        <v>233</v>
      </c>
      <c r="E22" s="234">
        <v>0</v>
      </c>
      <c r="F22" s="233">
        <v>15228000</v>
      </c>
      <c r="G22" s="233">
        <v>10128000</v>
      </c>
      <c r="H22" s="233">
        <v>10121640</v>
      </c>
      <c r="I22" s="233">
        <f>G22-H22</f>
        <v>6360</v>
      </c>
      <c r="J22" s="232">
        <f>H22/G22*100</f>
        <v>99.937203791469202</v>
      </c>
    </row>
    <row r="23" spans="1:10">
      <c r="A23" s="238" t="s">
        <v>130</v>
      </c>
      <c r="B23" s="237" t="s">
        <v>258</v>
      </c>
      <c r="C23" s="236"/>
      <c r="D23" s="235" t="s">
        <v>171</v>
      </c>
      <c r="E23" s="234"/>
      <c r="F23" s="233">
        <v>167</v>
      </c>
      <c r="G23" s="233"/>
      <c r="H23" s="233"/>
      <c r="I23" s="233">
        <f>G23-H23</f>
        <v>0</v>
      </c>
      <c r="J23" s="232">
        <v>0</v>
      </c>
    </row>
    <row r="24" spans="1:10">
      <c r="A24" s="238"/>
      <c r="B24" s="237"/>
      <c r="C24" s="236"/>
      <c r="D24" s="235" t="s">
        <v>233</v>
      </c>
      <c r="E24" s="234">
        <v>0</v>
      </c>
      <c r="F24" s="233">
        <v>2172000</v>
      </c>
      <c r="G24" s="233"/>
      <c r="H24" s="233">
        <v>0</v>
      </c>
      <c r="I24" s="233"/>
      <c r="J24" s="232">
        <v>0</v>
      </c>
    </row>
    <row r="25" spans="1:10">
      <c r="A25" s="238" t="s">
        <v>134</v>
      </c>
      <c r="B25" s="237" t="s">
        <v>133</v>
      </c>
      <c r="C25" s="236"/>
      <c r="D25" s="235" t="s">
        <v>171</v>
      </c>
      <c r="E25" s="234">
        <v>1</v>
      </c>
      <c r="F25" s="233">
        <v>1</v>
      </c>
      <c r="G25" s="233">
        <v>1</v>
      </c>
      <c r="H25" s="233">
        <v>1</v>
      </c>
      <c r="I25" s="233"/>
      <c r="J25" s="232">
        <v>0</v>
      </c>
    </row>
    <row r="26" spans="1:10">
      <c r="A26" s="238"/>
      <c r="B26" s="237"/>
      <c r="C26" s="236"/>
      <c r="D26" s="235" t="s">
        <v>233</v>
      </c>
      <c r="E26" s="234">
        <v>1152000</v>
      </c>
      <c r="F26" s="233">
        <v>8730000</v>
      </c>
      <c r="G26" s="233">
        <v>4930000</v>
      </c>
      <c r="H26" s="233">
        <v>4920000</v>
      </c>
      <c r="I26" s="233">
        <f>G26-H26</f>
        <v>10000</v>
      </c>
      <c r="J26" s="232">
        <f>H26/G26*100</f>
        <v>99.797160243407717</v>
      </c>
    </row>
    <row r="27" spans="1:10" ht="17.25">
      <c r="A27" s="251" t="s">
        <v>247</v>
      </c>
      <c r="B27" s="251"/>
      <c r="C27" s="239"/>
      <c r="D27" s="239"/>
      <c r="E27" s="239"/>
      <c r="F27" s="239"/>
      <c r="G27" s="239"/>
      <c r="H27" s="239"/>
      <c r="I27" s="239"/>
      <c r="J27" s="239"/>
    </row>
    <row r="28" spans="1:10" ht="31.5" customHeight="1">
      <c r="A28" s="250" t="s">
        <v>246</v>
      </c>
      <c r="B28" s="249" t="s">
        <v>257</v>
      </c>
      <c r="C28" s="249"/>
      <c r="D28" s="249"/>
      <c r="E28" s="249"/>
      <c r="F28" s="249"/>
      <c r="G28" s="249"/>
      <c r="H28" s="249"/>
      <c r="I28" s="249"/>
      <c r="J28" s="249"/>
    </row>
    <row r="29" spans="1:10">
      <c r="A29" s="248"/>
      <c r="B29" s="247" t="s">
        <v>256</v>
      </c>
      <c r="C29" s="245"/>
      <c r="D29" s="245"/>
      <c r="E29" s="246" t="s">
        <v>253</v>
      </c>
      <c r="F29" s="245" t="s">
        <v>255</v>
      </c>
      <c r="G29" s="245" t="s">
        <v>255</v>
      </c>
      <c r="H29" s="245" t="s">
        <v>255</v>
      </c>
      <c r="I29" s="245" t="s">
        <v>64</v>
      </c>
      <c r="J29" s="244"/>
    </row>
    <row r="30" spans="1:10">
      <c r="A30" s="248"/>
      <c r="B30" s="247" t="s">
        <v>254</v>
      </c>
      <c r="C30" s="245"/>
      <c r="D30" s="245"/>
      <c r="E30" s="246" t="s">
        <v>253</v>
      </c>
      <c r="F30" s="245" t="s">
        <v>243</v>
      </c>
      <c r="G30" s="245" t="s">
        <v>243</v>
      </c>
      <c r="H30" s="245" t="s">
        <v>243</v>
      </c>
      <c r="I30" s="245" t="s">
        <v>64</v>
      </c>
      <c r="J30" s="244"/>
    </row>
    <row r="31" spans="1:10">
      <c r="A31" s="248"/>
      <c r="B31" s="247" t="s">
        <v>252</v>
      </c>
      <c r="C31" s="245" t="s">
        <v>251</v>
      </c>
      <c r="D31" s="245"/>
      <c r="E31" s="246" t="s">
        <v>243</v>
      </c>
      <c r="F31" s="245" t="s">
        <v>250</v>
      </c>
      <c r="G31" s="245" t="s">
        <v>250</v>
      </c>
      <c r="H31" s="245" t="s">
        <v>250</v>
      </c>
      <c r="I31" s="245" t="s">
        <v>64</v>
      </c>
      <c r="J31" s="244"/>
    </row>
    <row r="32" spans="1:10">
      <c r="A32" s="248"/>
      <c r="B32" s="247" t="s">
        <v>249</v>
      </c>
      <c r="C32" s="245"/>
      <c r="D32" s="245"/>
      <c r="E32" s="246" t="s">
        <v>243</v>
      </c>
      <c r="F32" s="245" t="s">
        <v>248</v>
      </c>
      <c r="G32" s="245" t="s">
        <v>248</v>
      </c>
      <c r="H32" s="245" t="s">
        <v>248</v>
      </c>
      <c r="I32" s="245" t="s">
        <v>64</v>
      </c>
      <c r="J32" s="244"/>
    </row>
    <row r="33" spans="1:10" ht="17.25">
      <c r="A33" s="243" t="s">
        <v>237</v>
      </c>
      <c r="B33" s="243"/>
      <c r="C33" s="242"/>
      <c r="D33" s="242"/>
      <c r="E33" s="242"/>
      <c r="F33" s="242"/>
      <c r="G33" s="242"/>
      <c r="H33" s="242"/>
      <c r="I33" s="242"/>
      <c r="J33" s="242"/>
    </row>
    <row r="34" spans="1:10">
      <c r="A34" s="241" t="s">
        <v>236</v>
      </c>
      <c r="B34" s="240" t="s">
        <v>235</v>
      </c>
      <c r="C34" s="239"/>
      <c r="D34" s="239"/>
      <c r="E34" s="239"/>
      <c r="F34" s="239"/>
      <c r="G34" s="239"/>
      <c r="H34" s="239"/>
      <c r="I34" s="239"/>
      <c r="J34" s="239"/>
    </row>
    <row r="35" spans="1:10" ht="18">
      <c r="A35" s="238" t="s">
        <v>141</v>
      </c>
      <c r="B35" s="237" t="s">
        <v>174</v>
      </c>
      <c r="C35" s="236"/>
      <c r="D35" s="235" t="s">
        <v>173</v>
      </c>
      <c r="E35" s="234">
        <v>150</v>
      </c>
      <c r="F35" s="233">
        <v>160</v>
      </c>
      <c r="G35" s="233">
        <v>160</v>
      </c>
      <c r="H35" s="233">
        <v>160</v>
      </c>
      <c r="I35" s="233">
        <v>160</v>
      </c>
      <c r="J35" s="232">
        <f>H35/G35*100</f>
        <v>100</v>
      </c>
    </row>
    <row r="36" spans="1:10">
      <c r="A36" s="238"/>
      <c r="B36" s="237"/>
      <c r="C36" s="236"/>
      <c r="D36" s="235" t="s">
        <v>233</v>
      </c>
      <c r="E36" s="234">
        <v>10987460</v>
      </c>
      <c r="F36" s="233">
        <v>26896000</v>
      </c>
      <c r="G36" s="233">
        <v>14896000</v>
      </c>
      <c r="H36" s="233">
        <v>12999925</v>
      </c>
      <c r="I36" s="233">
        <f>G36-H36</f>
        <v>1896075</v>
      </c>
      <c r="J36" s="232">
        <f>H36/G36*100</f>
        <v>87.271247314715367</v>
      </c>
    </row>
    <row r="37" spans="1:10" ht="17.25">
      <c r="A37" s="251" t="s">
        <v>247</v>
      </c>
      <c r="B37" s="251"/>
      <c r="C37" s="239"/>
      <c r="D37" s="239"/>
      <c r="E37" s="239"/>
      <c r="F37" s="239"/>
      <c r="G37" s="239"/>
      <c r="H37" s="239"/>
      <c r="I37" s="239"/>
      <c r="J37" s="239"/>
    </row>
    <row r="38" spans="1:10" ht="33" customHeight="1">
      <c r="A38" s="250" t="s">
        <v>246</v>
      </c>
      <c r="B38" s="249" t="s">
        <v>245</v>
      </c>
      <c r="C38" s="249"/>
      <c r="D38" s="249"/>
      <c r="E38" s="249"/>
      <c r="F38" s="249"/>
      <c r="G38" s="249"/>
      <c r="H38" s="249"/>
      <c r="I38" s="249"/>
      <c r="J38" s="249"/>
    </row>
    <row r="39" spans="1:10">
      <c r="A39" s="248"/>
      <c r="B39" s="247" t="s">
        <v>244</v>
      </c>
      <c r="C39" s="245"/>
      <c r="D39" s="245"/>
      <c r="E39" s="246" t="s">
        <v>243</v>
      </c>
      <c r="F39" s="245" t="s">
        <v>240</v>
      </c>
      <c r="G39" s="245" t="s">
        <v>240</v>
      </c>
      <c r="H39" s="245" t="s">
        <v>240</v>
      </c>
      <c r="I39" s="245" t="s">
        <v>64</v>
      </c>
      <c r="J39" s="244"/>
    </row>
    <row r="40" spans="1:10">
      <c r="A40" s="248"/>
      <c r="B40" s="247" t="s">
        <v>242</v>
      </c>
      <c r="C40" s="245"/>
      <c r="D40" s="245"/>
      <c r="E40" s="246" t="s">
        <v>241</v>
      </c>
      <c r="F40" s="245" t="s">
        <v>240</v>
      </c>
      <c r="G40" s="245" t="s">
        <v>240</v>
      </c>
      <c r="H40" s="245" t="s">
        <v>240</v>
      </c>
      <c r="I40" s="245" t="s">
        <v>64</v>
      </c>
      <c r="J40" s="244"/>
    </row>
    <row r="41" spans="1:10">
      <c r="A41" s="248"/>
      <c r="B41" s="247" t="s">
        <v>239</v>
      </c>
      <c r="C41" s="245"/>
      <c r="D41" s="245"/>
      <c r="E41" s="246" t="s">
        <v>238</v>
      </c>
      <c r="F41" s="245" t="s">
        <v>238</v>
      </c>
      <c r="G41" s="245" t="s">
        <v>238</v>
      </c>
      <c r="H41" s="245" t="s">
        <v>238</v>
      </c>
      <c r="I41" s="245" t="s">
        <v>64</v>
      </c>
      <c r="J41" s="244"/>
    </row>
    <row r="42" spans="1:10" ht="17.25">
      <c r="A42" s="243" t="s">
        <v>237</v>
      </c>
      <c r="B42" s="243"/>
      <c r="C42" s="242"/>
      <c r="D42" s="242"/>
      <c r="E42" s="242"/>
      <c r="F42" s="242"/>
      <c r="G42" s="242"/>
      <c r="H42" s="242"/>
      <c r="I42" s="242"/>
      <c r="J42" s="242"/>
    </row>
    <row r="43" spans="1:10">
      <c r="A43" s="241" t="s">
        <v>236</v>
      </c>
      <c r="B43" s="240" t="s">
        <v>235</v>
      </c>
      <c r="C43" s="239"/>
      <c r="D43" s="239"/>
      <c r="E43" s="239"/>
      <c r="F43" s="239"/>
      <c r="G43" s="239"/>
      <c r="H43" s="239"/>
      <c r="I43" s="239"/>
      <c r="J43" s="239"/>
    </row>
    <row r="44" spans="1:10">
      <c r="A44" s="238" t="s">
        <v>139</v>
      </c>
      <c r="B44" s="237" t="s">
        <v>138</v>
      </c>
      <c r="C44" s="236"/>
      <c r="D44" s="235" t="s">
        <v>172</v>
      </c>
      <c r="E44" s="234">
        <v>3</v>
      </c>
      <c r="F44" s="233">
        <v>3</v>
      </c>
      <c r="G44" s="233">
        <v>3</v>
      </c>
      <c r="H44" s="233">
        <v>3</v>
      </c>
      <c r="I44" s="233"/>
      <c r="J44" s="232">
        <f>H44/G44*100</f>
        <v>100</v>
      </c>
    </row>
    <row r="45" spans="1:10">
      <c r="A45" s="238"/>
      <c r="B45" s="237"/>
      <c r="C45" s="236"/>
      <c r="D45" s="235" t="s">
        <v>233</v>
      </c>
      <c r="E45" s="234">
        <v>1560646</v>
      </c>
      <c r="F45" s="233">
        <v>1650000</v>
      </c>
      <c r="G45" s="233">
        <v>1650000</v>
      </c>
      <c r="H45" s="233">
        <v>1367681</v>
      </c>
      <c r="I45" s="233">
        <f>G45-H45</f>
        <v>282319</v>
      </c>
      <c r="J45" s="232">
        <f>H45/G45*100</f>
        <v>82.889757575757571</v>
      </c>
    </row>
    <row r="46" spans="1:10">
      <c r="A46" s="238" t="s">
        <v>137</v>
      </c>
      <c r="B46" s="237" t="s">
        <v>136</v>
      </c>
      <c r="C46" s="236"/>
      <c r="D46" s="235" t="s">
        <v>172</v>
      </c>
      <c r="E46" s="234">
        <v>3</v>
      </c>
      <c r="F46" s="233">
        <v>4</v>
      </c>
      <c r="G46" s="233">
        <v>4</v>
      </c>
      <c r="H46" s="233">
        <v>3</v>
      </c>
      <c r="I46" s="233">
        <v>1</v>
      </c>
      <c r="J46" s="232">
        <f>H46/G46*100</f>
        <v>75</v>
      </c>
    </row>
    <row r="47" spans="1:10">
      <c r="A47" s="238"/>
      <c r="B47" s="237"/>
      <c r="C47" s="236"/>
      <c r="D47" s="235" t="s">
        <v>233</v>
      </c>
      <c r="E47" s="234">
        <v>1722655</v>
      </c>
      <c r="F47" s="233">
        <v>2800000</v>
      </c>
      <c r="G47" s="233">
        <v>2800000</v>
      </c>
      <c r="H47" s="233">
        <v>1014270</v>
      </c>
      <c r="I47" s="233">
        <f>G47-H47</f>
        <v>1785730</v>
      </c>
      <c r="J47" s="232">
        <f>H47/G47*100</f>
        <v>36.223928571428573</v>
      </c>
    </row>
    <row r="48" spans="1:10">
      <c r="A48" s="238" t="s">
        <v>128</v>
      </c>
      <c r="B48" s="237" t="s">
        <v>234</v>
      </c>
      <c r="C48" s="236"/>
      <c r="D48" s="235" t="s">
        <v>170</v>
      </c>
      <c r="E48" s="234">
        <v>10</v>
      </c>
      <c r="F48" s="233">
        <v>10</v>
      </c>
      <c r="G48" s="233">
        <v>10</v>
      </c>
      <c r="H48" s="233"/>
      <c r="I48" s="233"/>
      <c r="J48" s="232">
        <v>0</v>
      </c>
    </row>
    <row r="49" spans="1:10" ht="15.75" thickBot="1">
      <c r="A49" s="238"/>
      <c r="B49" s="237"/>
      <c r="C49" s="236"/>
      <c r="D49" s="235" t="s">
        <v>233</v>
      </c>
      <c r="E49" s="234">
        <v>87100</v>
      </c>
      <c r="F49" s="233">
        <v>100000</v>
      </c>
      <c r="G49" s="233">
        <v>100000</v>
      </c>
      <c r="H49" s="233">
        <v>0</v>
      </c>
      <c r="I49" s="233">
        <v>100000</v>
      </c>
      <c r="J49" s="232">
        <v>0</v>
      </c>
    </row>
    <row r="50" spans="1:10">
      <c r="A50" s="231"/>
      <c r="B50" s="231"/>
      <c r="C50" s="231"/>
      <c r="D50" s="231"/>
      <c r="E50" s="231"/>
      <c r="F50" s="231"/>
      <c r="G50" s="231"/>
      <c r="H50" s="231"/>
      <c r="I50" s="231"/>
      <c r="J50" s="231"/>
    </row>
    <row r="51" spans="1:10">
      <c r="A51" s="230"/>
      <c r="B51" s="66"/>
      <c r="C51" s="66"/>
      <c r="D51" s="66"/>
      <c r="E51" s="66"/>
      <c r="F51" s="66"/>
      <c r="G51" s="66"/>
      <c r="H51" s="66"/>
      <c r="I51" s="66"/>
      <c r="J51" s="66"/>
    </row>
    <row r="52" spans="1:10">
      <c r="A52" s="66"/>
      <c r="B52" s="228" t="s">
        <v>72</v>
      </c>
      <c r="C52" s="227" t="s">
        <v>65</v>
      </c>
      <c r="D52" s="227" t="s">
        <v>69</v>
      </c>
      <c r="E52" s="229" t="s">
        <v>68</v>
      </c>
      <c r="F52" s="229"/>
      <c r="G52" s="229"/>
      <c r="H52" s="227" t="s">
        <v>65</v>
      </c>
      <c r="I52" s="226" t="s">
        <v>69</v>
      </c>
      <c r="J52" s="226"/>
    </row>
    <row r="53" spans="1:10">
      <c r="A53" s="66"/>
      <c r="B53" s="228"/>
      <c r="C53" s="227" t="s">
        <v>66</v>
      </c>
      <c r="D53" s="227"/>
      <c r="E53" s="228"/>
      <c r="F53" s="228"/>
      <c r="G53" s="228"/>
      <c r="H53" s="227" t="s">
        <v>66</v>
      </c>
      <c r="I53" s="226"/>
      <c r="J53" s="226"/>
    </row>
    <row r="54" spans="1:10">
      <c r="A54" s="66"/>
      <c r="B54" s="228"/>
      <c r="C54" s="227" t="s">
        <v>67</v>
      </c>
      <c r="D54" s="227" t="s">
        <v>71</v>
      </c>
      <c r="E54" s="228"/>
      <c r="F54" s="228"/>
      <c r="G54" s="228"/>
      <c r="H54" s="227" t="s">
        <v>67</v>
      </c>
      <c r="I54" s="226" t="s">
        <v>71</v>
      </c>
      <c r="J54" s="226"/>
    </row>
  </sheetData>
  <mergeCells count="34">
    <mergeCell ref="C7:J7"/>
    <mergeCell ref="A2:J2"/>
    <mergeCell ref="A3:E3"/>
    <mergeCell ref="B4:C4"/>
    <mergeCell ref="D4:E4"/>
    <mergeCell ref="F4:J4"/>
    <mergeCell ref="A11:B11"/>
    <mergeCell ref="C11:J11"/>
    <mergeCell ref="B12:J12"/>
    <mergeCell ref="A17:B17"/>
    <mergeCell ref="C17:J17"/>
    <mergeCell ref="B5:C5"/>
    <mergeCell ref="D5:E5"/>
    <mergeCell ref="F5:J5"/>
    <mergeCell ref="B6:J6"/>
    <mergeCell ref="A7:B7"/>
    <mergeCell ref="C18:J18"/>
    <mergeCell ref="A27:B27"/>
    <mergeCell ref="C27:J27"/>
    <mergeCell ref="B28:J28"/>
    <mergeCell ref="A33:B33"/>
    <mergeCell ref="C33:J33"/>
    <mergeCell ref="C34:J34"/>
    <mergeCell ref="A37:B37"/>
    <mergeCell ref="C37:J37"/>
    <mergeCell ref="B38:J38"/>
    <mergeCell ref="A42:B42"/>
    <mergeCell ref="C42:J42"/>
    <mergeCell ref="I54:J54"/>
    <mergeCell ref="C43:J43"/>
    <mergeCell ref="A50:J50"/>
    <mergeCell ref="E52:G52"/>
    <mergeCell ref="I52:J52"/>
    <mergeCell ref="I53:J53"/>
  </mergeCells>
  <pageMargins left="0" right="0" top="0" bottom="0" header="0" footer="0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Aneksi nr.1</vt:lpstr>
      <vt:lpstr>Aneksi nr.1.1</vt:lpstr>
      <vt:lpstr>Aneksi nr.1.2</vt:lpstr>
      <vt:lpstr>Aneksi nr.2</vt:lpstr>
      <vt:lpstr>Aneksi nr.2.1</vt:lpstr>
      <vt:lpstr>Aneksi nr.3</vt:lpstr>
      <vt:lpstr>Aneksi nr.3.1</vt:lpstr>
      <vt:lpstr>Aneksi nr.3.2</vt:lpstr>
      <vt:lpstr>Aneksi nr.4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2025-09-18T10:06:28Z</dcterms:created>
  <dcterms:modified xsi:type="dcterms:W3CDTF">2026-03-05T12:58:46Z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2025-09-18T10:05:42Z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a6d8c142-f9de-4d0d-ba68-55029357c417</vt:lpwstr>
  </property>
  <property fmtid="{D5CDD505-2E9C-101B-9397-08002B2CF9AE}" pid="7" name="MSIP_Label_defa4170-0d19-0005-0004-bc88714345d2_ActionId">
    <vt:lpwstr>ec7c648f-775a-43e9-953d-266b47b1563b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